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tabRatio="619" activeTab="2"/>
  </bookViews>
  <sheets>
    <sheet name="Herren" sheetId="1" r:id="rId1"/>
    <sheet name="Junioren" sheetId="2" r:id="rId2"/>
    <sheet name="Damen" sheetId="3" r:id="rId3"/>
    <sheet name="Juniorinnen" sheetId="4" r:id="rId4"/>
    <sheet name="Seniorinnen A" sheetId="5" r:id="rId5"/>
    <sheet name="Seniorinnen B" sheetId="6" r:id="rId6"/>
    <sheet name="Senioren A" sheetId="7" r:id="rId7"/>
    <sheet name="Senioren B" sheetId="8" r:id="rId8"/>
    <sheet name="Ansetzungen Endspiel" sheetId="9" r:id="rId9"/>
    <sheet name="Endspie He_Ju" sheetId="10" r:id="rId10"/>
    <sheet name="Zeitplan Endlauf" sheetId="11" r:id="rId11"/>
    <sheet name="Quali Land" sheetId="12" r:id="rId12"/>
  </sheets>
  <definedNames/>
  <calcPr fullCalcOnLoad="1"/>
</workbook>
</file>

<file path=xl/sharedStrings.xml><?xml version="1.0" encoding="utf-8"?>
<sst xmlns="http://schemas.openxmlformats.org/spreadsheetml/2006/main" count="837" uniqueCount="416">
  <si>
    <t>Damen</t>
  </si>
  <si>
    <t>Endlauf  Bahnen 3 - 4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</si>
  <si>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</si>
  <si>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</si>
  <si>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</si>
  <si>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</si>
  <si>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</si>
  <si>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</si>
  <si>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</si>
  <si>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</si>
  <si>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</si>
  <si>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</si>
  <si>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</si>
  <si>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</si>
  <si>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</si>
  <si>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 xml:space="preserve">      OKV - Einzelmeisterschaften   2007</t>
  </si>
  <si>
    <r>
      <t xml:space="preserve">Bahn: </t>
    </r>
    <r>
      <rPr>
        <b/>
        <sz val="11"/>
        <rFont val="Arial"/>
        <family val="2"/>
      </rPr>
      <t>Keglerheim Bautzen</t>
    </r>
  </si>
  <si>
    <r>
      <t>Disziplin:</t>
    </r>
    <r>
      <rPr>
        <b/>
        <sz val="11"/>
        <rFont val="Arial"/>
        <family val="2"/>
      </rPr>
      <t xml:space="preserve"> </t>
    </r>
    <r>
      <rPr>
        <b/>
        <sz val="11"/>
        <color indexed="23"/>
        <rFont val="Arial"/>
        <family val="2"/>
      </rPr>
      <t>Classic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am 31.03. / 22.04.2007</t>
    </r>
  </si>
  <si>
    <t>Endlauf  Bahnen 9 - 12</t>
  </si>
  <si>
    <t>Herren</t>
  </si>
  <si>
    <t xml:space="preserve">Vorlauf  </t>
  </si>
  <si>
    <t>Disziplin: Classic  am 31.03. / 22.04.2007</t>
  </si>
  <si>
    <t>Junioren</t>
  </si>
  <si>
    <t>Disziplin: Classic  am 01.04. / 22.04.2007</t>
  </si>
  <si>
    <t>Endlauf  Bahnen 1 - 2</t>
  </si>
  <si>
    <t>Juniorinnen</t>
  </si>
  <si>
    <t>Seniorinnen A</t>
  </si>
  <si>
    <t>Seniorinnen B</t>
  </si>
  <si>
    <t>Senioren A</t>
  </si>
  <si>
    <t>Senioren B</t>
  </si>
  <si>
    <t>Bahnen 1 - 2</t>
  </si>
  <si>
    <t>Bahnen 3 - 4</t>
  </si>
  <si>
    <t>Klasse</t>
  </si>
  <si>
    <t>Name, Vorname</t>
  </si>
  <si>
    <t>Vorlauf</t>
  </si>
  <si>
    <t>SV Ziphona Zittau</t>
  </si>
  <si>
    <t>ESV Lok Hoyerswerda</t>
  </si>
  <si>
    <r>
      <t xml:space="preserve">Qualifikation zur </t>
    </r>
    <r>
      <rPr>
        <b/>
        <sz val="11"/>
        <rFont val="Arial"/>
        <family val="2"/>
      </rPr>
      <t xml:space="preserve">LEM-Vorrunde </t>
    </r>
  </si>
  <si>
    <r>
      <t xml:space="preserve">Qualifikation zur </t>
    </r>
    <r>
      <rPr>
        <b/>
        <sz val="11"/>
        <rFont val="Arial"/>
        <family val="2"/>
      </rPr>
      <t>LEM-Vorrunde</t>
    </r>
  </si>
  <si>
    <r>
      <t>Seniorinnen A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Starterinnen</t>
    </r>
  </si>
  <si>
    <r>
      <t>Seniorinnen B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Starterinnen</t>
    </r>
  </si>
  <si>
    <r>
      <t>Senioren A</t>
    </r>
    <r>
      <rPr>
        <sz val="10"/>
        <rFont val="Arial"/>
        <family val="2"/>
      </rPr>
      <t xml:space="preserve">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 Starter</t>
    </r>
  </si>
  <si>
    <r>
      <t>Senioren B</t>
    </r>
    <r>
      <rPr>
        <sz val="10"/>
        <rFont val="Arial"/>
        <family val="2"/>
      </rPr>
      <t xml:space="preserve">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 Starter</t>
    </r>
  </si>
  <si>
    <r>
      <t xml:space="preserve">Endläufe LEM: </t>
    </r>
  </si>
  <si>
    <t>Haben sich Spielerinnen über die Landes- bzw. Bundesligen qualifiziert, rücken die folgenden Plätze nach.</t>
  </si>
  <si>
    <t xml:space="preserve">Ansetzungen Endläufe </t>
  </si>
  <si>
    <t xml:space="preserve">Haben sich Spieler über die Landes- bzw. Bundesligen qualifiziert, </t>
  </si>
  <si>
    <t>rücken die folgenden Plätze nach.</t>
  </si>
  <si>
    <t>Bestell-zeit</t>
  </si>
  <si>
    <t>Bahn 1</t>
  </si>
  <si>
    <t>Bahn 2</t>
  </si>
  <si>
    <t>Bahn 3</t>
  </si>
  <si>
    <t>Bahn 4</t>
  </si>
  <si>
    <t>Sen weibl B 6</t>
  </si>
  <si>
    <t>Sen weibl B 5</t>
  </si>
  <si>
    <t>Sen mä B 6</t>
  </si>
  <si>
    <t>Sen mä B 5</t>
  </si>
  <si>
    <t>Sen weibl A 6</t>
  </si>
  <si>
    <t>Sen weibl A 5</t>
  </si>
  <si>
    <t>Sen mä A 6</t>
  </si>
  <si>
    <t>Sen mä A 5</t>
  </si>
  <si>
    <t>Junioren 8</t>
  </si>
  <si>
    <t>Junioren 7</t>
  </si>
  <si>
    <t>Junioren 6</t>
  </si>
  <si>
    <t>Junioren 5</t>
  </si>
  <si>
    <t>Juniorinnen 6</t>
  </si>
  <si>
    <t>Juniorinnen 5</t>
  </si>
  <si>
    <t>Damen 6</t>
  </si>
  <si>
    <t>Damen 5</t>
  </si>
  <si>
    <t>Sen weibl B 4</t>
  </si>
  <si>
    <t>Sen weibl B 3</t>
  </si>
  <si>
    <t>Sen mä B 4</t>
  </si>
  <si>
    <t>Sen mä B 3</t>
  </si>
  <si>
    <t>Herren 8</t>
  </si>
  <si>
    <t>Herren 7</t>
  </si>
  <si>
    <t>Herren 6</t>
  </si>
  <si>
    <t>Herren 5</t>
  </si>
  <si>
    <t>Sen weibl A 4</t>
  </si>
  <si>
    <t>Sen weibl A 3</t>
  </si>
  <si>
    <t>Sen mä A 4</t>
  </si>
  <si>
    <t>Sen mä  A 3</t>
  </si>
  <si>
    <t>Juniorinnen 4</t>
  </si>
  <si>
    <t>Juniorinnen 3</t>
  </si>
  <si>
    <t>Damen 4</t>
  </si>
  <si>
    <t>Damen 3</t>
  </si>
  <si>
    <t>Junioren 4</t>
  </si>
  <si>
    <t>Junioren 3</t>
  </si>
  <si>
    <t>Junioren 2</t>
  </si>
  <si>
    <t>Junioren 1</t>
  </si>
  <si>
    <t>Sen weibl B 2</t>
  </si>
  <si>
    <t>Sen weibl B 1</t>
  </si>
  <si>
    <t>Sen mä B 2</t>
  </si>
  <si>
    <t>Sen mä B 1</t>
  </si>
  <si>
    <t>Sen weibl A 2</t>
  </si>
  <si>
    <t>Sen weibl A 1</t>
  </si>
  <si>
    <t>Sen mä A 2</t>
  </si>
  <si>
    <t>Sen mä A 1</t>
  </si>
  <si>
    <t>Herren 4</t>
  </si>
  <si>
    <t>Herren 3</t>
  </si>
  <si>
    <t>Herren 2</t>
  </si>
  <si>
    <t>Herren 1</t>
  </si>
  <si>
    <t>Juniorinnen 2</t>
  </si>
  <si>
    <t>Juniorinnen 1</t>
  </si>
  <si>
    <t>Damen 2</t>
  </si>
  <si>
    <t>Damen 1</t>
  </si>
  <si>
    <t>Juniorinnen:</t>
  </si>
  <si>
    <t>Damen:</t>
  </si>
  <si>
    <t>Junioren:</t>
  </si>
  <si>
    <t>Seniorinnen A:</t>
  </si>
  <si>
    <t>Seniorinnen B:</t>
  </si>
  <si>
    <t>Senioren B:</t>
  </si>
  <si>
    <t>Kurt Seifert</t>
  </si>
  <si>
    <t>Ilona Grauert</t>
  </si>
  <si>
    <t>Bahn 9</t>
  </si>
  <si>
    <t>Bahn 10</t>
  </si>
  <si>
    <t>Bahn 11</t>
  </si>
  <si>
    <t>Bahn 12</t>
  </si>
  <si>
    <t>Bahnen 9 - 12</t>
  </si>
  <si>
    <t>OKV Einzelmeisterschaft 2007 am 22.04.2007</t>
  </si>
  <si>
    <r>
      <t>Damen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Starterinnen</t>
    </r>
  </si>
  <si>
    <r>
      <t>Juniorinnen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Starterinnen</t>
    </r>
  </si>
  <si>
    <t xml:space="preserve">            12.05.2007</t>
  </si>
  <si>
    <r>
      <t xml:space="preserve">Bei den </t>
    </r>
    <r>
      <rPr>
        <b/>
        <sz val="11"/>
        <rFont val="Arial"/>
        <family val="2"/>
      </rPr>
      <t>Herren</t>
    </r>
    <r>
      <rPr>
        <sz val="11"/>
        <rFont val="Arial"/>
        <family val="2"/>
      </rPr>
      <t xml:space="preserve"> qualifizieren sich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Spieler, bei den </t>
    </r>
    <r>
      <rPr>
        <b/>
        <sz val="11"/>
        <rFont val="Arial"/>
        <family val="2"/>
      </rPr>
      <t>Junioren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Spieler für die</t>
    </r>
  </si>
  <si>
    <r>
      <t xml:space="preserve">Vorläufe zur Landesmeisterschaft am </t>
    </r>
    <r>
      <rPr>
        <b/>
        <sz val="11"/>
        <rFont val="Arial"/>
        <family val="2"/>
      </rPr>
      <t>12.05.2007</t>
    </r>
  </si>
  <si>
    <t>Endläufe der Junioren und Herren am 13.05.2007</t>
  </si>
  <si>
    <r>
      <t>Bahn:</t>
    </r>
    <r>
      <rPr>
        <b/>
        <sz val="11"/>
        <rFont val="Arial"/>
        <family val="2"/>
      </rPr>
      <t xml:space="preserve"> SV Fortschritt Pirna</t>
    </r>
  </si>
  <si>
    <r>
      <t xml:space="preserve">Bahn: </t>
    </r>
    <r>
      <rPr>
        <b/>
        <sz val="11"/>
        <rFont val="Arial"/>
        <family val="2"/>
      </rPr>
      <t>Dresdner SV 1910</t>
    </r>
  </si>
  <si>
    <t>Vorlauf  Bahnen 3 - 4</t>
  </si>
  <si>
    <t>Vorlauf  Bahnen 5 - 6</t>
  </si>
  <si>
    <r>
      <t xml:space="preserve">Bahn: </t>
    </r>
    <r>
      <rPr>
        <b/>
        <sz val="11"/>
        <rFont val="Arial"/>
        <family val="2"/>
      </rPr>
      <t>KSV Heidenau</t>
    </r>
  </si>
  <si>
    <t>Vorlauf  Bahnen 1 - 2</t>
  </si>
  <si>
    <t>Sven Keil</t>
  </si>
  <si>
    <t>KSV 1991 Freital</t>
  </si>
  <si>
    <t>Gert Nitzsche</t>
  </si>
  <si>
    <t>SG Großröhrsdorf</t>
  </si>
  <si>
    <t>Toni Schulze</t>
  </si>
  <si>
    <t>MSV Bautzen 04</t>
  </si>
  <si>
    <t>Sebastian Steuer</t>
  </si>
  <si>
    <t>Weiß-Grün Strehla</t>
  </si>
  <si>
    <t>Rüdiger Schierz</t>
  </si>
  <si>
    <t>Günter Pilopp</t>
  </si>
  <si>
    <t>KSV 69 Lauta</t>
  </si>
  <si>
    <t>Christian Meyer</t>
  </si>
  <si>
    <t>Dresdner SV 1910</t>
  </si>
  <si>
    <t>Wolfgang Graichen</t>
  </si>
  <si>
    <t>Horst Friedrich</t>
  </si>
  <si>
    <t>SC Riesa</t>
  </si>
  <si>
    <t>Ilona Reinhardt</t>
  </si>
  <si>
    <t>SG Medizin Großschweidnitz</t>
  </si>
  <si>
    <t>Ingrid Nitzsche</t>
  </si>
  <si>
    <t>SV Lok Nossen</t>
  </si>
  <si>
    <t>Edith Vetter</t>
  </si>
  <si>
    <t>Margitta Jacob</t>
  </si>
  <si>
    <t>ESV Lok Dresden</t>
  </si>
  <si>
    <t>Annemarie Schnobl</t>
  </si>
  <si>
    <t>Birgit Peikert</t>
  </si>
  <si>
    <t>TSG Lawalde</t>
  </si>
  <si>
    <t>Anett Glöckner</t>
  </si>
  <si>
    <t>Post SV Meißen</t>
  </si>
  <si>
    <t>Corina Hoyer</t>
  </si>
  <si>
    <t>KSV 93 Sebnitz</t>
  </si>
  <si>
    <t>SV Helios 24 Dresden</t>
  </si>
  <si>
    <t>TSV Merschwitz</t>
  </si>
  <si>
    <t>Tina Heppert</t>
  </si>
  <si>
    <t>ISG Hagenwerder</t>
  </si>
  <si>
    <r>
      <t>Damen</t>
    </r>
    <r>
      <rPr>
        <sz val="11"/>
        <rFont val="Arial"/>
        <family val="2"/>
      </rPr>
      <t xml:space="preserve">             bei   </t>
    </r>
    <r>
      <rPr>
        <b/>
        <sz val="11"/>
        <rFont val="Arial"/>
        <family val="2"/>
      </rPr>
      <t>KSV 51 Bennewitz</t>
    </r>
  </si>
  <si>
    <r>
      <t>Juniorinnen</t>
    </r>
    <r>
      <rPr>
        <sz val="11"/>
        <rFont val="Arial"/>
        <family val="2"/>
      </rPr>
      <t xml:space="preserve">    bei   </t>
    </r>
    <r>
      <rPr>
        <b/>
        <sz val="11"/>
        <rFont val="Arial"/>
        <family val="2"/>
      </rPr>
      <t>SSV 1952 Torgau</t>
    </r>
  </si>
  <si>
    <r>
      <t xml:space="preserve">Seniorinnen und Senioren            am  </t>
    </r>
    <r>
      <rPr>
        <b/>
        <sz val="11"/>
        <rFont val="Arial"/>
        <family val="2"/>
      </rPr>
      <t>06.05.2007   bei  Annaberg-Buchholz "Waldschlösschen"</t>
    </r>
  </si>
  <si>
    <r>
      <t>Sen A  w / m</t>
    </r>
    <r>
      <rPr>
        <sz val="11"/>
        <rFont val="Arial"/>
        <family val="2"/>
      </rPr>
      <t xml:space="preserve"> bei </t>
    </r>
    <r>
      <rPr>
        <b/>
        <sz val="11"/>
        <rFont val="Arial"/>
        <family val="2"/>
      </rPr>
      <t>Ehrenfriedersdorf</t>
    </r>
  </si>
  <si>
    <r>
      <t>SenB  w / m</t>
    </r>
    <r>
      <rPr>
        <sz val="11"/>
        <rFont val="Arial"/>
        <family val="2"/>
      </rPr>
      <t xml:space="preserve"> bei </t>
    </r>
    <r>
      <rPr>
        <b/>
        <sz val="11"/>
        <rFont val="Arial"/>
        <family val="2"/>
      </rPr>
      <t>Annaberg-Buchholz</t>
    </r>
  </si>
  <si>
    <r>
      <t xml:space="preserve">Damen, Juniorinnen                     am  </t>
    </r>
    <r>
      <rPr>
        <b/>
        <sz val="11"/>
        <rFont val="Arial"/>
        <family val="2"/>
      </rPr>
      <t>13.05.2007   bei  KSV 51 Bennewitz</t>
    </r>
  </si>
  <si>
    <r>
      <t xml:space="preserve">bei   </t>
    </r>
    <r>
      <rPr>
        <b/>
        <sz val="12"/>
        <rFont val="Arial"/>
        <family val="2"/>
      </rPr>
      <t>KSV 51 Bennewitz</t>
    </r>
  </si>
  <si>
    <r>
      <t xml:space="preserve">bei   </t>
    </r>
    <r>
      <rPr>
        <b/>
        <sz val="12"/>
        <rFont val="Arial"/>
        <family val="2"/>
      </rPr>
      <t>SSV 1952 Torgau</t>
    </r>
  </si>
  <si>
    <r>
      <t>bei</t>
    </r>
    <r>
      <rPr>
        <b/>
        <sz val="12"/>
        <rFont val="Arial"/>
        <family val="2"/>
      </rPr>
      <t xml:space="preserve">   KSV 51 Bennewitz</t>
    </r>
  </si>
  <si>
    <t>KSV 90 Neugersdorf</t>
  </si>
  <si>
    <t xml:space="preserve">Anja Arnold </t>
  </si>
  <si>
    <t>Ulrike Eifler</t>
  </si>
  <si>
    <t>KSV Neueibau</t>
  </si>
  <si>
    <t>Stefanie Klöser</t>
  </si>
  <si>
    <t>KV Löbau</t>
  </si>
  <si>
    <t>Gerd Wiesner</t>
  </si>
  <si>
    <t>Knut Matzeit</t>
  </si>
  <si>
    <t>Frank Leubner</t>
  </si>
  <si>
    <t>Hirschfelder SV</t>
  </si>
  <si>
    <t>Michael Kubitz</t>
  </si>
  <si>
    <t>Dorit Rothe</t>
  </si>
  <si>
    <t>Magdalena Lohan</t>
  </si>
  <si>
    <t>KSV Empor Zittau</t>
  </si>
  <si>
    <t>Ingrid Röthig</t>
  </si>
  <si>
    <t>Michael Reinhardt</t>
  </si>
  <si>
    <t>Ullrich Pillack</t>
  </si>
  <si>
    <t>Günter Rothe</t>
  </si>
  <si>
    <t>Helmut Israel</t>
  </si>
  <si>
    <t>Gert Natusch</t>
  </si>
  <si>
    <t>SV Fortschritt Pirna</t>
  </si>
  <si>
    <t>Siegfried Löbel</t>
  </si>
  <si>
    <t>Klaus-Peter Ritter</t>
  </si>
  <si>
    <t>SG Stahl Schmiedeberg</t>
  </si>
  <si>
    <t>Ingolf Schöne</t>
  </si>
  <si>
    <t>Rene Helbig</t>
  </si>
  <si>
    <t>Post Dippoldiswalde</t>
  </si>
  <si>
    <t>Erik Jurowiec</t>
  </si>
  <si>
    <t>SG Grumbach</t>
  </si>
  <si>
    <t>Sylvia Burkhardt</t>
  </si>
  <si>
    <t>SV Pesterwitz</t>
  </si>
  <si>
    <t>Elke Groß</t>
  </si>
  <si>
    <t>Janine Beger</t>
  </si>
  <si>
    <t>SV Wacker Mohorn</t>
  </si>
  <si>
    <t>Christin Rhaesa</t>
  </si>
  <si>
    <t>Angelika Dürsel</t>
  </si>
  <si>
    <t>Karin Elpel</t>
  </si>
  <si>
    <t>Irene Krusche</t>
  </si>
  <si>
    <t>Marlie Kleber</t>
  </si>
  <si>
    <t>Heinz Langgemach</t>
  </si>
  <si>
    <t>Hartmuth Klose</t>
  </si>
  <si>
    <t>Eberhard Walther</t>
  </si>
  <si>
    <t>Günther Klinkert</t>
  </si>
  <si>
    <t>SV Koweg Görlitz</t>
  </si>
  <si>
    <t>Steffen Lisk</t>
  </si>
  <si>
    <t>Steffen Neumann</t>
  </si>
  <si>
    <t>Klaus Damm</t>
  </si>
  <si>
    <t>SV Turbine Dresden</t>
  </si>
  <si>
    <t>Lutz Farack</t>
  </si>
  <si>
    <t>SV Dresden-Neustadt 1950</t>
  </si>
  <si>
    <t>Peter Miethig</t>
  </si>
  <si>
    <t>SV Reichenbach</t>
  </si>
  <si>
    <t>Sebastian Gose</t>
  </si>
  <si>
    <t>David Muschke</t>
  </si>
  <si>
    <t>Andre Freudenberg</t>
  </si>
  <si>
    <t>SG Einheit Dresden-Mitte</t>
  </si>
  <si>
    <t>Sandra Michel</t>
  </si>
  <si>
    <t>Bettina Huschto</t>
  </si>
  <si>
    <t>SV G-W 90 Uhsmannsdorf</t>
  </si>
  <si>
    <t>Heike Sandig</t>
  </si>
  <si>
    <t>KSV Dresden-Leuben</t>
  </si>
  <si>
    <t>Sindy Jonas</t>
  </si>
  <si>
    <t>DSV 1910 Dresden</t>
  </si>
  <si>
    <t>Nanett Lau</t>
  </si>
  <si>
    <t>Susanne Ackermann</t>
  </si>
  <si>
    <t>Christina Müller</t>
  </si>
  <si>
    <t>KSV Neißetal Görlitz</t>
  </si>
  <si>
    <t>Regina Heideck</t>
  </si>
  <si>
    <t>Monika Grundmann</t>
  </si>
  <si>
    <t>Christine Häusler</t>
  </si>
  <si>
    <t>Helga Effenberger</t>
  </si>
  <si>
    <t>Gerda Hänsch</t>
  </si>
  <si>
    <t>SSV Stahl Rietschen</t>
  </si>
  <si>
    <t>Ellen Schurig</t>
  </si>
  <si>
    <t>SV Johannstadt 90</t>
  </si>
  <si>
    <t>Anni Schuster</t>
  </si>
  <si>
    <t>Gerhard Schur</t>
  </si>
  <si>
    <r>
      <t>Uwe-Jens</t>
    </r>
    <r>
      <rPr>
        <sz val="11"/>
        <rFont val="Courier New"/>
        <family val="3"/>
      </rPr>
      <t xml:space="preserve"> Gottschling</t>
    </r>
  </si>
  <si>
    <t>Rudolf Hentzsch</t>
  </si>
  <si>
    <t>Walter Gruber</t>
  </si>
  <si>
    <t>Peter Raditzky</t>
  </si>
  <si>
    <t>Steffen Klaus</t>
  </si>
  <si>
    <t>Hans-Jürgen John</t>
  </si>
  <si>
    <t>SSV Turbine Dresden</t>
  </si>
  <si>
    <t>Bernd Ellert</t>
  </si>
  <si>
    <t>KSV Heidenau</t>
  </si>
  <si>
    <t>Dirk Barthel</t>
  </si>
  <si>
    <t>SV Ulbersdorf</t>
  </si>
  <si>
    <t>Marcel Kunad</t>
  </si>
  <si>
    <t>SGk Lohmen</t>
  </si>
  <si>
    <t>Stephan Hinze</t>
  </si>
  <si>
    <t>SV Rennersdorf</t>
  </si>
  <si>
    <t>Heike Philipp</t>
  </si>
  <si>
    <t>Claudia Müller</t>
  </si>
  <si>
    <t>KSV Neustadt</t>
  </si>
  <si>
    <t>Brit Vladika</t>
  </si>
  <si>
    <t>Nicole Hoyer</t>
  </si>
  <si>
    <t>Brunhilde Richter</t>
  </si>
  <si>
    <t>SV Pirna Süd</t>
  </si>
  <si>
    <t>Ulrike Thalheim</t>
  </si>
  <si>
    <t>Edith Schneider</t>
  </si>
  <si>
    <t>Helga Dittrich</t>
  </si>
  <si>
    <t>Gerd Handrick</t>
  </si>
  <si>
    <t>Liebstädter SV</t>
  </si>
  <si>
    <t>Dieter Sohr</t>
  </si>
  <si>
    <t>Axel Prüger</t>
  </si>
  <si>
    <t>SSV Planeta Radebeul</t>
  </si>
  <si>
    <t>Matthias Prinz</t>
  </si>
  <si>
    <t>Christian Nitzsche</t>
  </si>
  <si>
    <t>Anja Förster</t>
  </si>
  <si>
    <t>Katrin Krauspe</t>
  </si>
  <si>
    <t>SV Motor Sörnewitz</t>
  </si>
  <si>
    <t>Sabine Fricke</t>
  </si>
  <si>
    <t>Gudrun Naumann</t>
  </si>
  <si>
    <t>Anita Umlauft</t>
  </si>
  <si>
    <t>BSV Chemie Radebeul</t>
  </si>
  <si>
    <t>Jutta Linke</t>
  </si>
  <si>
    <t>Jochen Taggeselle</t>
  </si>
  <si>
    <t>TSV Garsebach</t>
  </si>
  <si>
    <t>Gerhard Mewes</t>
  </si>
  <si>
    <t>Günter Kießling</t>
  </si>
  <si>
    <t>Birgit Döring</t>
  </si>
  <si>
    <t>TSG Olbersdorf</t>
  </si>
  <si>
    <t>Ronny Schmidt</t>
  </si>
  <si>
    <t>KV Bautzen West</t>
  </si>
  <si>
    <t>Michael Palusczyk</t>
  </si>
  <si>
    <t>SV Turbine Bautzen</t>
  </si>
  <si>
    <t>Karsten Jerosch</t>
  </si>
  <si>
    <t>Stephan Müller</t>
  </si>
  <si>
    <t>SV Kirschau</t>
  </si>
  <si>
    <t>Mario Krujatz</t>
  </si>
  <si>
    <t>KV Blau-Weiß Rodewitz</t>
  </si>
  <si>
    <t>Peggy Riedel</t>
  </si>
  <si>
    <t>Kathy Kliemand</t>
  </si>
  <si>
    <t>Christin Kleinstück</t>
  </si>
  <si>
    <t>Hella Langer</t>
  </si>
  <si>
    <t>SV Fortschritt Großharthau</t>
  </si>
  <si>
    <t>Christine Zeidler</t>
  </si>
  <si>
    <t>Heidemarie Weiß</t>
  </si>
  <si>
    <t>Christel Stey</t>
  </si>
  <si>
    <t>SV 1896 Großdubrau</t>
  </si>
  <si>
    <t>Eberhard Nawroth</t>
  </si>
  <si>
    <t>Bernd Fritsche</t>
  </si>
  <si>
    <t>SV Demitz-Thumitz</t>
  </si>
  <si>
    <t>Rolf-Peter Fritsch</t>
  </si>
  <si>
    <t>Rex Wenzel</t>
  </si>
  <si>
    <t>Thonberger SC 1931</t>
  </si>
  <si>
    <t>Sven Lischke</t>
  </si>
  <si>
    <t>SV Einheit Kamenz</t>
  </si>
  <si>
    <t>Henry Kobalz</t>
  </si>
  <si>
    <t>Oliver Gärtner</t>
  </si>
  <si>
    <t>Radeberger SV</t>
  </si>
  <si>
    <t>Tom Dreßler</t>
  </si>
  <si>
    <t>Königsbrücker KV Weiß-Rot</t>
  </si>
  <si>
    <t>Stephan Jakobitz</t>
  </si>
  <si>
    <t>Anita Jurke</t>
  </si>
  <si>
    <t>Brigitte Feilke</t>
  </si>
  <si>
    <t>KV Grün-Weiß Zeißholz</t>
  </si>
  <si>
    <t>Ramona Böhme</t>
  </si>
  <si>
    <t>Steffi Bartuschk</t>
  </si>
  <si>
    <t>KSV 66 Steinitz</t>
  </si>
  <si>
    <t>Susann Schaetzler</t>
  </si>
  <si>
    <t>KSV Ottendorf-Okrilla</t>
  </si>
  <si>
    <t>Annegret Mietke</t>
  </si>
  <si>
    <t>Edeltraud Jakobitz</t>
  </si>
  <si>
    <t>Käte Großmann</t>
  </si>
  <si>
    <t>Renate Zyka</t>
  </si>
  <si>
    <t>SV Biehla-Cunnersdorf</t>
  </si>
  <si>
    <t>Axel Bläsche</t>
  </si>
  <si>
    <t>SV Traktor Weißkollm</t>
  </si>
  <si>
    <t>Gerdt Richter</t>
  </si>
  <si>
    <t>KSV 47 Hoyerswerda</t>
  </si>
  <si>
    <r>
      <t xml:space="preserve">Karl-Christian </t>
    </r>
    <r>
      <rPr>
        <sz val="11"/>
        <rFont val="Courier New"/>
        <family val="3"/>
      </rPr>
      <t>Hanzsch</t>
    </r>
  </si>
  <si>
    <t>Frank Müßigbrodt</t>
  </si>
  <si>
    <t>Werner Scholz</t>
  </si>
  <si>
    <t>Klaus Grützner</t>
  </si>
  <si>
    <t>KSV Pulsnitz</t>
  </si>
  <si>
    <t>Karsten Hähne</t>
  </si>
  <si>
    <t>Traktor Priestewitz</t>
  </si>
  <si>
    <t>Mirko Wieden</t>
  </si>
  <si>
    <t>KSV Kraußnitz</t>
  </si>
  <si>
    <t>Veit Schwarz</t>
  </si>
  <si>
    <t>ESV Lok Wülknitz</t>
  </si>
  <si>
    <t>Thomas Jahn</t>
  </si>
  <si>
    <t>Martin Rothe</t>
  </si>
  <si>
    <t>Blau-Weß Gröditz</t>
  </si>
  <si>
    <t>SV Stauchitz</t>
  </si>
  <si>
    <t>Katrin Schubert</t>
  </si>
  <si>
    <t>Katrin Proy</t>
  </si>
  <si>
    <t>Anne Lamm</t>
  </si>
  <si>
    <t>ESV Lok Riesa</t>
  </si>
  <si>
    <t>Martina Schwabe</t>
  </si>
  <si>
    <t>Sabine Hahn</t>
  </si>
  <si>
    <t>Grün-Weiß Riesa</t>
  </si>
  <si>
    <t>Doris Hähner</t>
  </si>
  <si>
    <t>Motor Großenhain</t>
  </si>
  <si>
    <t>Rosemarie Behrendt</t>
  </si>
  <si>
    <t>Frank Tzschichholz</t>
  </si>
  <si>
    <t>KSC Chemie Nünchritz</t>
  </si>
  <si>
    <t>Fortschritt Riesa</t>
  </si>
  <si>
    <r>
      <t xml:space="preserve">Hans-Jürgen </t>
    </r>
    <r>
      <rPr>
        <sz val="11"/>
        <rFont val="Courier New"/>
        <family val="3"/>
      </rPr>
      <t>Kaminski</t>
    </r>
  </si>
  <si>
    <t>Siegfried Kunze</t>
  </si>
  <si>
    <t>Grün-Weiß  Blattersleben</t>
  </si>
  <si>
    <t>Mandy Döring</t>
  </si>
  <si>
    <t>SV 1861 Oberoderwitz</t>
  </si>
  <si>
    <t>TSG KW Boxb./Weißwasser</t>
  </si>
  <si>
    <t>Sophie Schulze</t>
  </si>
  <si>
    <t>Gerlinde Kirchübel</t>
  </si>
  <si>
    <t>SV Ziegenhain</t>
  </si>
  <si>
    <t>Sylvia Körner</t>
  </si>
  <si>
    <t>SV Burkau</t>
  </si>
  <si>
    <t>Inge Hiller</t>
  </si>
  <si>
    <t>Jürgen Schade</t>
  </si>
  <si>
    <t>Eveline Böhme</t>
  </si>
  <si>
    <t>SV Bischheim-Häslich</t>
  </si>
  <si>
    <t>Siegfried Koch</t>
  </si>
  <si>
    <t>SV TuR Übigau</t>
  </si>
  <si>
    <t>Kristin Beier</t>
  </si>
  <si>
    <t>Stefan Paar</t>
  </si>
  <si>
    <t>Manfred Nietzeldt</t>
  </si>
  <si>
    <t>Uwe Fleißner</t>
  </si>
  <si>
    <t>KSV 1951 Dresden</t>
  </si>
  <si>
    <t>Eberhard Elsner</t>
  </si>
  <si>
    <t>Hans-Jürgen Weber</t>
  </si>
  <si>
    <r>
      <t xml:space="preserve">Bahn: </t>
    </r>
    <r>
      <rPr>
        <b/>
        <sz val="11"/>
        <rFont val="Arial"/>
        <family val="2"/>
      </rPr>
      <t>KB - KE..Reichenbach</t>
    </r>
  </si>
  <si>
    <t>Erik Morawa</t>
  </si>
  <si>
    <t>Tom Dittrich</t>
  </si>
  <si>
    <t>Anja Marschner</t>
  </si>
  <si>
    <t>Kathlen Bretschneider</t>
  </si>
  <si>
    <t>Nanett Schubert</t>
  </si>
  <si>
    <t>Sara Neander</t>
  </si>
  <si>
    <t>Sophia Helfer</t>
  </si>
  <si>
    <t>Christian Meier</t>
  </si>
  <si>
    <t>Starterplanung Endlauf OKV-EM   2007</t>
  </si>
  <si>
    <t>Ansetzungen Endläufe OKV Einzelmeisterschaft 2006 am 22.04.2007</t>
  </si>
  <si>
    <t xml:space="preserve">             05.05.2007</t>
  </si>
  <si>
    <t xml:space="preserve">Sophie Schulze </t>
  </si>
  <si>
    <t>Herren:</t>
  </si>
  <si>
    <t>Lok Wülknitz</t>
  </si>
  <si>
    <t xml:space="preserve">Folgende Sportfreundinnen und -freunde haben sich </t>
  </si>
  <si>
    <t xml:space="preserve">bereits zur Vorrunde der Landeseinzelmeisterschaft </t>
  </si>
  <si>
    <t>qualifiziert: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</si>
</sst>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Courier New"/>
      <family val="3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b/>
      <sz val="28"/>
      <color indexed="23"/>
      <name val="Zurich Ex BT"/>
      <family val="2"/>
    </font>
    <font>
      <b/>
      <sz val="6"/>
      <name val="Arial"/>
      <family val="2"/>
    </font>
    <font>
      <b/>
      <sz val="20"/>
      <color indexed="23"/>
      <name val="MirkwoodGothicBroad"/>
      <family val="0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20"/>
      <name val="Iglesia-Light"/>
      <family val="0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urier New"/>
      <family val="3"/>
    </font>
    <font>
      <sz val="10"/>
      <name val="Courier New"/>
      <family val="3"/>
    </font>
    <font>
      <b/>
      <sz val="10"/>
      <color indexed="10"/>
      <name val="Arial"/>
      <family val="2"/>
    </font>
    <font>
      <b/>
      <i/>
      <sz val="11"/>
      <color indexed="13"/>
      <name val="Arial"/>
      <family val="2"/>
    </font>
    <font>
      <b/>
      <sz val="8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20" fontId="9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0" fillId="0" borderId="19" xfId="0" applyFont="1" applyBorder="1" applyAlignment="1">
      <alignment vertical="center"/>
    </xf>
    <xf numFmtId="0" fontId="16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20" fontId="13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2" fontId="9" fillId="0" borderId="0" xfId="0" applyNumberFormat="1" applyFont="1" applyAlignment="1">
      <alignment horizontal="center" vertical="center"/>
    </xf>
    <xf numFmtId="172" fontId="26" fillId="0" borderId="35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2" fontId="26" fillId="0" borderId="36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72" fontId="9" fillId="0" borderId="3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8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2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FFFFFF"/>
      </font>
      <border/>
    </dxf>
    <dxf>
      <font>
        <color auto="1"/>
      </font>
      <border/>
    </dxf>
    <dxf>
      <font>
        <color rgb="FFFF0000"/>
      </font>
      <border/>
    </dxf>
    <dxf>
      <font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3">
      <selection activeCell="T19" sqref="T19"/>
    </sheetView>
  </sheetViews>
  <sheetFormatPr defaultColWidth="11.421875" defaultRowHeight="12.75"/>
  <cols>
    <col min="1" max="1" width="2.710937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6.75" customHeight="1"/>
    <row r="3" spans="1:14" s="7" customFormat="1" ht="15.75" customHeight="1">
      <c r="A3" s="6" t="s">
        <v>17</v>
      </c>
      <c r="D3" s="8" t="s">
        <v>125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6.75" customHeight="1"/>
    <row r="5" spans="1:20" s="7" customFormat="1" ht="18.75" customHeight="1">
      <c r="A5" s="9" t="s">
        <v>19</v>
      </c>
      <c r="B5" s="10"/>
      <c r="C5" s="11"/>
      <c r="D5" s="12" t="s">
        <v>20</v>
      </c>
      <c r="E5" s="13"/>
      <c r="F5" s="13"/>
      <c r="G5" s="13"/>
      <c r="H5" s="13"/>
      <c r="I5" s="14"/>
      <c r="J5" s="15"/>
      <c r="K5" s="12" t="s">
        <v>18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74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1</v>
      </c>
      <c r="B7" s="28" t="s">
        <v>297</v>
      </c>
      <c r="C7" s="29" t="s">
        <v>298</v>
      </c>
      <c r="D7" s="30">
        <v>0.375</v>
      </c>
      <c r="E7" s="31">
        <v>572</v>
      </c>
      <c r="F7" s="32">
        <v>243</v>
      </c>
      <c r="G7" s="37">
        <f aca="true" t="shared" si="0" ref="G7:G30">SUM(E7:F7)</f>
        <v>815</v>
      </c>
      <c r="H7" s="34">
        <v>15</v>
      </c>
      <c r="I7" s="35">
        <f>RANK(G7,(G7,G8,G9,G10,G11,G12,G13,G14,G15,G16,G17,G18,G19,G20,G21,G22,G23,G24,G25,G26,G27,G28,G29,G30))</f>
        <v>22</v>
      </c>
      <c r="J7" s="36"/>
      <c r="K7" s="31"/>
      <c r="L7" s="32"/>
      <c r="M7" s="37">
        <f aca="true" t="shared" si="1" ref="M7:M28">SUM(K7:L7)</f>
        <v>0</v>
      </c>
      <c r="N7" s="34"/>
      <c r="O7" s="36"/>
      <c r="P7" s="77">
        <f>E7+K7</f>
        <v>572</v>
      </c>
      <c r="Q7" s="78">
        <f>F7+L7</f>
        <v>243</v>
      </c>
      <c r="R7" s="79">
        <f>SUM(P7:Q7)</f>
        <v>815</v>
      </c>
      <c r="S7" s="40">
        <f>H7+N7</f>
        <v>15</v>
      </c>
      <c r="T7" s="41">
        <f>RANK(R7,(R7,R8,R9,R10,R11,R12,R13,R14,R15,R16,R17,R18,R19,R20,R21,R22,R23,R24,R25,R26,R27,R28,R29,R30))</f>
        <v>22</v>
      </c>
    </row>
    <row r="8" spans="1:20" ht="18.75" customHeight="1">
      <c r="A8" s="42">
        <v>2</v>
      </c>
      <c r="B8" s="43" t="s">
        <v>220</v>
      </c>
      <c r="C8" s="44" t="s">
        <v>221</v>
      </c>
      <c r="D8" s="30"/>
      <c r="E8" s="31">
        <v>557</v>
      </c>
      <c r="F8" s="32">
        <v>302</v>
      </c>
      <c r="G8" s="37">
        <f t="shared" si="0"/>
        <v>859</v>
      </c>
      <c r="H8" s="34">
        <v>6</v>
      </c>
      <c r="I8" s="35">
        <f>RANK(G8,(G8,G9,G10,G11,G12,G13,G14,G15,G16,G17,G18,G19,G20,G21,G22,G23,G24,G25,G26,G27,G28,G29,G30,G7))</f>
        <v>16</v>
      </c>
      <c r="J8" s="46"/>
      <c r="K8" s="31"/>
      <c r="L8" s="32"/>
      <c r="M8" s="37">
        <f t="shared" si="1"/>
        <v>0</v>
      </c>
      <c r="N8" s="34"/>
      <c r="O8" s="47"/>
      <c r="P8" s="48">
        <f aca="true" t="shared" si="2" ref="P8:P30">E8+K8</f>
        <v>557</v>
      </c>
      <c r="Q8" s="78">
        <f aca="true" t="shared" si="3" ref="Q8:Q30">F8+L8</f>
        <v>302</v>
      </c>
      <c r="R8" s="79">
        <f aca="true" t="shared" si="4" ref="R8:R30">SUM(P8:Q8)</f>
        <v>859</v>
      </c>
      <c r="S8" s="40">
        <f aca="true" t="shared" si="5" ref="S8:S30">H8+N8</f>
        <v>6</v>
      </c>
      <c r="T8" s="41">
        <f>RANK(R8,(R8,R9,R10,R11,R12,R13,R14,R15,R16,R17,R18,R19,R20,R21,R22,R23,R24,R25,R26,R27,R28,R29,R30,R7))</f>
        <v>16</v>
      </c>
    </row>
    <row r="9" spans="1:20" ht="18.75" customHeight="1">
      <c r="A9" s="53">
        <v>3</v>
      </c>
      <c r="B9" s="43" t="s">
        <v>319</v>
      </c>
      <c r="C9" s="49" t="s">
        <v>320</v>
      </c>
      <c r="D9" s="30"/>
      <c r="E9" s="31">
        <v>605</v>
      </c>
      <c r="F9" s="32">
        <v>303</v>
      </c>
      <c r="G9" s="37">
        <f t="shared" si="0"/>
        <v>908</v>
      </c>
      <c r="H9" s="34">
        <v>1</v>
      </c>
      <c r="I9" s="35">
        <f>RANK(G9,(G9,G10,G11,G12,G13,G14,G15,G16,G17,G18,G19,G20,G21,G22,G23,G24,G25,G26,G27,G28,G29,G30,G7,G8))</f>
        <v>4</v>
      </c>
      <c r="J9" s="46"/>
      <c r="K9" s="31">
        <v>602</v>
      </c>
      <c r="L9" s="32">
        <v>272</v>
      </c>
      <c r="M9" s="37">
        <f t="shared" si="1"/>
        <v>874</v>
      </c>
      <c r="N9" s="34">
        <v>7</v>
      </c>
      <c r="O9" s="46"/>
      <c r="P9" s="48">
        <f t="shared" si="2"/>
        <v>1207</v>
      </c>
      <c r="Q9" s="78">
        <f t="shared" si="3"/>
        <v>575</v>
      </c>
      <c r="R9" s="79">
        <f t="shared" si="4"/>
        <v>1782</v>
      </c>
      <c r="S9" s="40">
        <f t="shared" si="5"/>
        <v>8</v>
      </c>
      <c r="T9" s="41">
        <f>RANK(R9,(R9,R10,R11,R12,R13,R14,R15,R16,R17,R18,R19,R20,R21,R22,R23,R24,R25,R26,R27,R28,R29,R30,R7,R8))</f>
        <v>6</v>
      </c>
    </row>
    <row r="10" spans="1:20" ht="18.75" customHeight="1">
      <c r="A10" s="42">
        <v>4</v>
      </c>
      <c r="B10" s="43" t="s">
        <v>351</v>
      </c>
      <c r="C10" s="44" t="s">
        <v>352</v>
      </c>
      <c r="D10" s="30"/>
      <c r="E10" s="31">
        <v>582</v>
      </c>
      <c r="F10" s="32">
        <v>288</v>
      </c>
      <c r="G10" s="37">
        <f t="shared" si="0"/>
        <v>870</v>
      </c>
      <c r="H10" s="34">
        <v>5</v>
      </c>
      <c r="I10" s="35">
        <f>RANK(G10,(G10,G11,G12,G13,G14,G15,G16,G17,G18,G19,G20,G21,G22,G23,G24,G25,G26,G27,G28,G29,G30,G7,G8,G9))</f>
        <v>13</v>
      </c>
      <c r="J10" s="46"/>
      <c r="K10" s="31"/>
      <c r="L10" s="32"/>
      <c r="M10" s="37">
        <f t="shared" si="1"/>
        <v>0</v>
      </c>
      <c r="N10" s="40"/>
      <c r="O10" s="47"/>
      <c r="P10" s="48">
        <f t="shared" si="2"/>
        <v>582</v>
      </c>
      <c r="Q10" s="78">
        <f t="shared" si="3"/>
        <v>288</v>
      </c>
      <c r="R10" s="79">
        <f t="shared" si="4"/>
        <v>870</v>
      </c>
      <c r="S10" s="40">
        <f t="shared" si="5"/>
        <v>5</v>
      </c>
      <c r="T10" s="41">
        <f>RANK(R10,(R10,R11,R12,R13,R14,R15,R16,R17,R18,R19,R20,R21,R22,R23,R24,R25,R26,R27,R28,R29,R30,R7,R8,R9))</f>
        <v>13</v>
      </c>
    </row>
    <row r="11" spans="1:20" ht="18.75" customHeight="1">
      <c r="A11" s="53">
        <v>5</v>
      </c>
      <c r="B11" s="43" t="s">
        <v>299</v>
      </c>
      <c r="C11" s="44" t="s">
        <v>300</v>
      </c>
      <c r="D11" s="30">
        <v>0.4375</v>
      </c>
      <c r="E11" s="31">
        <v>599</v>
      </c>
      <c r="F11" s="32">
        <v>316</v>
      </c>
      <c r="G11" s="37">
        <f t="shared" si="0"/>
        <v>915</v>
      </c>
      <c r="H11" s="34">
        <v>2</v>
      </c>
      <c r="I11" s="35">
        <f>RANK(G11,(G11,G12,G13,G14,G15,G16,G17,G18,G19,G20,G21,G22,G23,G24,G25,G26,G27,G28,G29,G30,G7,G8,G9,G10))</f>
        <v>3</v>
      </c>
      <c r="J11" s="46"/>
      <c r="K11" s="31">
        <v>595</v>
      </c>
      <c r="L11" s="32">
        <v>300</v>
      </c>
      <c r="M11" s="37">
        <f t="shared" si="1"/>
        <v>895</v>
      </c>
      <c r="N11" s="34">
        <v>6</v>
      </c>
      <c r="O11" s="47"/>
      <c r="P11" s="48">
        <f t="shared" si="2"/>
        <v>1194</v>
      </c>
      <c r="Q11" s="78">
        <f t="shared" si="3"/>
        <v>616</v>
      </c>
      <c r="R11" s="79">
        <f t="shared" si="4"/>
        <v>1810</v>
      </c>
      <c r="S11" s="40">
        <f t="shared" si="5"/>
        <v>8</v>
      </c>
      <c r="T11" s="41">
        <f>RANK(R11,(R11,R12,R13,R14,R15,R16,R17,R18,R19,R20,R21,R22,R23,R24,R25,R26,R27,R28,R29,R30,R7,R8,R9,R10))</f>
        <v>5</v>
      </c>
    </row>
    <row r="12" spans="1:20" ht="18.75" customHeight="1">
      <c r="A12" s="42">
        <v>6</v>
      </c>
      <c r="B12" s="43" t="s">
        <v>222</v>
      </c>
      <c r="C12" s="44" t="s">
        <v>221</v>
      </c>
      <c r="D12" s="30"/>
      <c r="E12" s="31">
        <v>586</v>
      </c>
      <c r="F12" s="32">
        <v>297</v>
      </c>
      <c r="G12" s="37">
        <f t="shared" si="0"/>
        <v>883</v>
      </c>
      <c r="H12" s="34">
        <v>9</v>
      </c>
      <c r="I12" s="35">
        <f>RANK(G12,(G12,G13,G14,G15,G16,G17,G18,G19,G20,G21,G22,G23,G24,G25,G26,G27,G28,G29,G30,G7,G8,G9,G10,G11))</f>
        <v>7</v>
      </c>
      <c r="J12" s="46"/>
      <c r="K12" s="31">
        <v>582</v>
      </c>
      <c r="L12" s="32">
        <v>269</v>
      </c>
      <c r="M12" s="37">
        <f t="shared" si="1"/>
        <v>851</v>
      </c>
      <c r="N12" s="34">
        <v>10</v>
      </c>
      <c r="O12" s="47"/>
      <c r="P12" s="48">
        <f t="shared" si="2"/>
        <v>1168</v>
      </c>
      <c r="Q12" s="78">
        <f t="shared" si="3"/>
        <v>566</v>
      </c>
      <c r="R12" s="79">
        <f t="shared" si="4"/>
        <v>1734</v>
      </c>
      <c r="S12" s="40">
        <f t="shared" si="5"/>
        <v>19</v>
      </c>
      <c r="T12" s="41">
        <f>RANK(R12,(R12,R13,R14,R15,R16,R17,R18,R19,R20,R21,R22,R23,R24,R25,R26,R27,R28,R29,R30,R7,R8,R9,R10,R11))</f>
        <v>8</v>
      </c>
    </row>
    <row r="13" spans="1:20" ht="18.75" customHeight="1">
      <c r="A13" s="53">
        <v>7</v>
      </c>
      <c r="B13" s="43" t="s">
        <v>219</v>
      </c>
      <c r="C13" s="44" t="s">
        <v>217</v>
      </c>
      <c r="D13" s="51"/>
      <c r="E13" s="31">
        <v>601</v>
      </c>
      <c r="F13" s="32">
        <v>246</v>
      </c>
      <c r="G13" s="37">
        <f t="shared" si="0"/>
        <v>847</v>
      </c>
      <c r="H13" s="34">
        <v>7</v>
      </c>
      <c r="I13" s="35">
        <f>RANK(G13,(G13,G14,G15,G16,G17,G18,G19,G20,G21,G22,G23,G24,G25,G26,G27,G28,G29,G30,G7,G8,G9,G10,G11,G12))</f>
        <v>17</v>
      </c>
      <c r="J13" s="46"/>
      <c r="K13" s="31"/>
      <c r="L13" s="32"/>
      <c r="M13" s="37">
        <f t="shared" si="1"/>
        <v>0</v>
      </c>
      <c r="N13" s="40"/>
      <c r="O13" s="47"/>
      <c r="P13" s="48">
        <f t="shared" si="2"/>
        <v>601</v>
      </c>
      <c r="Q13" s="78">
        <f t="shared" si="3"/>
        <v>246</v>
      </c>
      <c r="R13" s="79">
        <f t="shared" si="4"/>
        <v>847</v>
      </c>
      <c r="S13" s="40">
        <f t="shared" si="5"/>
        <v>7</v>
      </c>
      <c r="T13" s="41">
        <f>RANK(R13,(R13,R14,R15,R16,R17,R18,R19,R20,R21,R22,R23,R24,R25,R26,R27,R28,R29,R30,R7,R8,R9,R10,R11,R12))</f>
        <v>17</v>
      </c>
    </row>
    <row r="14" spans="1:20" ht="18.75" customHeight="1">
      <c r="A14" s="42">
        <v>8</v>
      </c>
      <c r="B14" s="43" t="s">
        <v>321</v>
      </c>
      <c r="C14" s="52" t="s">
        <v>322</v>
      </c>
      <c r="D14" s="30"/>
      <c r="E14" s="31">
        <v>592</v>
      </c>
      <c r="F14" s="32">
        <v>290</v>
      </c>
      <c r="G14" s="37">
        <f t="shared" si="0"/>
        <v>882</v>
      </c>
      <c r="H14" s="34">
        <v>6</v>
      </c>
      <c r="I14" s="35">
        <f>RANK(G14,(G14,G15,G16,G17,G18,G19,G20,G21,G22,G23,G24,G25,G26,G27,G28,G29,G30,G7,G8,G9,G10,G11,G12,G13))</f>
        <v>8</v>
      </c>
      <c r="J14" s="46"/>
      <c r="K14" s="31">
        <v>632</v>
      </c>
      <c r="L14" s="32">
        <v>334</v>
      </c>
      <c r="M14" s="37">
        <f t="shared" si="1"/>
        <v>966</v>
      </c>
      <c r="N14" s="34">
        <v>3</v>
      </c>
      <c r="O14" s="46"/>
      <c r="P14" s="48">
        <f t="shared" si="2"/>
        <v>1224</v>
      </c>
      <c r="Q14" s="78">
        <f t="shared" si="3"/>
        <v>624</v>
      </c>
      <c r="R14" s="79">
        <f t="shared" si="4"/>
        <v>1848</v>
      </c>
      <c r="S14" s="40">
        <f t="shared" si="5"/>
        <v>9</v>
      </c>
      <c r="T14" s="41">
        <f>RANK(R14,(R14,R15,R16,R17,R18,R19,R20,R21,R22,R23,R24,R25,R26,R27,R28,R29,R30,R7,R8,R9,R10,R11,R12,R13))</f>
        <v>2</v>
      </c>
    </row>
    <row r="15" spans="1:20" ht="18.75" customHeight="1">
      <c r="A15" s="53">
        <v>9</v>
      </c>
      <c r="B15" s="43" t="s">
        <v>180</v>
      </c>
      <c r="C15" s="52" t="s">
        <v>174</v>
      </c>
      <c r="D15" s="30">
        <v>0.5</v>
      </c>
      <c r="E15" s="31">
        <v>597</v>
      </c>
      <c r="F15" s="32">
        <v>276</v>
      </c>
      <c r="G15" s="37">
        <f t="shared" si="0"/>
        <v>873</v>
      </c>
      <c r="H15" s="34">
        <v>5</v>
      </c>
      <c r="I15" s="35">
        <f>RANK(G15,(G15,G16,G17,G18,G19,G20,G21,G22,G23,G24,G25,G26,G27,G28,G29,G30,G7,G8,G9,G10,G11,G12,G13,G14))</f>
        <v>10</v>
      </c>
      <c r="J15" s="46"/>
      <c r="K15" s="31"/>
      <c r="L15" s="32"/>
      <c r="M15" s="37">
        <f t="shared" si="1"/>
        <v>0</v>
      </c>
      <c r="N15" s="34"/>
      <c r="O15" s="47"/>
      <c r="P15" s="48">
        <f t="shared" si="2"/>
        <v>597</v>
      </c>
      <c r="Q15" s="78">
        <f t="shared" si="3"/>
        <v>276</v>
      </c>
      <c r="R15" s="79">
        <f t="shared" si="4"/>
        <v>873</v>
      </c>
      <c r="S15" s="40">
        <f t="shared" si="5"/>
        <v>5</v>
      </c>
      <c r="T15" s="41">
        <f>RANK(R15,(R15,R16,R17,R18,R19,R20,R21,R22,R23,R24,R25,R26,R27,R28,R29,R30,R7,R8,R9,R10,R11,R12,R13,R14))</f>
        <v>10</v>
      </c>
    </row>
    <row r="16" spans="1:20" ht="18.75" customHeight="1">
      <c r="A16" s="42">
        <v>10</v>
      </c>
      <c r="B16" s="43" t="s">
        <v>393</v>
      </c>
      <c r="C16" s="44" t="s">
        <v>150</v>
      </c>
      <c r="D16" s="30"/>
      <c r="E16" s="31">
        <v>604</v>
      </c>
      <c r="F16" s="32">
        <v>337</v>
      </c>
      <c r="G16" s="37">
        <f t="shared" si="0"/>
        <v>941</v>
      </c>
      <c r="H16" s="34">
        <v>3</v>
      </c>
      <c r="I16" s="35">
        <f>RANK(G16,(G16,G17,G18,G19,G20,G21,G22,G23,G24,G25,G26,G27,G28,G29,G30,G7,G8,G9,G10,G11,G12,G13,G14,G15))</f>
        <v>1</v>
      </c>
      <c r="J16" s="46"/>
      <c r="K16" s="31">
        <v>590</v>
      </c>
      <c r="L16" s="32">
        <v>346</v>
      </c>
      <c r="M16" s="37">
        <f t="shared" si="1"/>
        <v>936</v>
      </c>
      <c r="N16" s="34">
        <v>2</v>
      </c>
      <c r="O16" s="47"/>
      <c r="P16" s="48">
        <f t="shared" si="2"/>
        <v>1194</v>
      </c>
      <c r="Q16" s="78">
        <f t="shared" si="3"/>
        <v>683</v>
      </c>
      <c r="R16" s="79">
        <f t="shared" si="4"/>
        <v>1877</v>
      </c>
      <c r="S16" s="40">
        <f t="shared" si="5"/>
        <v>5</v>
      </c>
      <c r="T16" s="41">
        <f>RANK(R16,(R16,R17,R18,R19,R20,R21,R22,R23,R24,R25,R26,R27,R28,R29,R30,R7,R8,R9,R10,R11,R12,R13,R14,R15))</f>
        <v>1</v>
      </c>
    </row>
    <row r="17" spans="1:20" ht="18.75" customHeight="1">
      <c r="A17" s="53">
        <v>11</v>
      </c>
      <c r="B17" s="43" t="s">
        <v>353</v>
      </c>
      <c r="C17" s="44" t="s">
        <v>354</v>
      </c>
      <c r="D17" s="30"/>
      <c r="E17" s="31">
        <v>565</v>
      </c>
      <c r="F17" s="32">
        <v>241</v>
      </c>
      <c r="G17" s="37">
        <f t="shared" si="0"/>
        <v>806</v>
      </c>
      <c r="H17" s="34">
        <v>21</v>
      </c>
      <c r="I17" s="35">
        <f>RANK(G17,(G17,G18,G19,G20,G21,G22,G23,G24,G25,G26,G27,G28,G29,G30,G7,G8,G9,G10,G11,G12,G13,G14,G15,G16))</f>
        <v>23</v>
      </c>
      <c r="J17" s="46"/>
      <c r="K17" s="31"/>
      <c r="L17" s="32"/>
      <c r="M17" s="37">
        <f t="shared" si="1"/>
        <v>0</v>
      </c>
      <c r="N17" s="40"/>
      <c r="O17" s="47"/>
      <c r="P17" s="48">
        <f t="shared" si="2"/>
        <v>565</v>
      </c>
      <c r="Q17" s="78">
        <f t="shared" si="3"/>
        <v>241</v>
      </c>
      <c r="R17" s="79">
        <f t="shared" si="4"/>
        <v>806</v>
      </c>
      <c r="S17" s="40">
        <f t="shared" si="5"/>
        <v>21</v>
      </c>
      <c r="T17" s="41">
        <f>RANK(R17,(R17,R18,R19,R20,R21,R22,R23,R24,R25,R26,R27,R28,R29,R30,R7,R8,R9,R10,R11,R12,R13,R14,R15,R16))</f>
        <v>23</v>
      </c>
    </row>
    <row r="18" spans="1:20" ht="18.75" customHeight="1">
      <c r="A18" s="42">
        <v>12</v>
      </c>
      <c r="B18" s="43" t="s">
        <v>258</v>
      </c>
      <c r="C18" s="52" t="s">
        <v>259</v>
      </c>
      <c r="D18" s="30"/>
      <c r="E18" s="31">
        <v>567</v>
      </c>
      <c r="F18" s="32">
        <v>230</v>
      </c>
      <c r="G18" s="37">
        <f t="shared" si="0"/>
        <v>797</v>
      </c>
      <c r="H18" s="34">
        <v>10</v>
      </c>
      <c r="I18" s="35">
        <f>RANK(G18,(G18,G19,G20,G21,G22,G23,G24,G25,G26,G27,G28,G29,G30,G7,G8,G9,G10,G11,G12,G13,G14,G15,G16,G17))</f>
        <v>24</v>
      </c>
      <c r="J18" s="46"/>
      <c r="K18" s="31"/>
      <c r="L18" s="32"/>
      <c r="M18" s="37">
        <f t="shared" si="1"/>
        <v>0</v>
      </c>
      <c r="N18" s="54"/>
      <c r="O18" s="55"/>
      <c r="P18" s="48">
        <f t="shared" si="2"/>
        <v>567</v>
      </c>
      <c r="Q18" s="78">
        <f t="shared" si="3"/>
        <v>230</v>
      </c>
      <c r="R18" s="79">
        <f t="shared" si="4"/>
        <v>797</v>
      </c>
      <c r="S18" s="40">
        <f t="shared" si="5"/>
        <v>10</v>
      </c>
      <c r="T18" s="41">
        <f>RANK(R18,(R18,R19,R20,R21,R22,R23,R24,R25,R26,R27,R28,R29,R30,R7,R8,R9,R10,R11,R12,R13,R14,R15,R16,R17))</f>
        <v>24</v>
      </c>
    </row>
    <row r="19" spans="1:20" ht="18.75" customHeight="1">
      <c r="A19" s="53">
        <v>13</v>
      </c>
      <c r="B19" s="43" t="s">
        <v>196</v>
      </c>
      <c r="C19" s="52" t="s">
        <v>197</v>
      </c>
      <c r="D19" s="30">
        <v>0.5625</v>
      </c>
      <c r="E19" s="31">
        <v>639</v>
      </c>
      <c r="F19" s="32">
        <v>251</v>
      </c>
      <c r="G19" s="37">
        <f t="shared" si="0"/>
        <v>890</v>
      </c>
      <c r="H19" s="34">
        <v>11</v>
      </c>
      <c r="I19" s="35">
        <f>RANK(G19,(G19,G20,G21,G22,G23,G24,G25,G26,G27,G28,G29,G30,G7,G8,G9,G10,G11,G12,G13,G14,G15,G16,G17,G18))</f>
        <v>6</v>
      </c>
      <c r="J19" s="46"/>
      <c r="K19" s="31">
        <v>597</v>
      </c>
      <c r="L19" s="32">
        <v>288</v>
      </c>
      <c r="M19" s="37">
        <f t="shared" si="1"/>
        <v>885</v>
      </c>
      <c r="N19" s="34">
        <v>6</v>
      </c>
      <c r="O19" s="47"/>
      <c r="P19" s="48">
        <f t="shared" si="2"/>
        <v>1236</v>
      </c>
      <c r="Q19" s="78">
        <f t="shared" si="3"/>
        <v>539</v>
      </c>
      <c r="R19" s="79">
        <f t="shared" si="4"/>
        <v>1775</v>
      </c>
      <c r="S19" s="40">
        <f t="shared" si="5"/>
        <v>17</v>
      </c>
      <c r="T19" s="41">
        <f>RANK(R19,(R19,R20,R21,R22,R23,R24,R25,R26,R27,R28,R29,R30,R7,R8,R9,R10,R11,R12,R13,R14,R15,R16,R17,R18))</f>
        <v>7</v>
      </c>
    </row>
    <row r="20" spans="1:20" ht="18.75" customHeight="1">
      <c r="A20" s="42">
        <v>14</v>
      </c>
      <c r="B20" s="56" t="s">
        <v>301</v>
      </c>
      <c r="C20" s="44" t="s">
        <v>136</v>
      </c>
      <c r="D20" s="30"/>
      <c r="E20" s="31">
        <v>562</v>
      </c>
      <c r="F20" s="32">
        <v>280</v>
      </c>
      <c r="G20" s="37">
        <f t="shared" si="0"/>
        <v>842</v>
      </c>
      <c r="H20" s="34">
        <v>12</v>
      </c>
      <c r="I20" s="35">
        <f>RANK(G20,(G20,G21,G22,G23,G24,G25,G26,G27,G28,G29,G30,G7,G8,G9,G10,G11,G12,G13,G14,G15,G16,G17,G18,G19))</f>
        <v>19</v>
      </c>
      <c r="J20" s="46"/>
      <c r="K20" s="31"/>
      <c r="L20" s="32"/>
      <c r="M20" s="37">
        <f t="shared" si="1"/>
        <v>0</v>
      </c>
      <c r="N20" s="40"/>
      <c r="O20" s="47"/>
      <c r="P20" s="48">
        <f t="shared" si="2"/>
        <v>562</v>
      </c>
      <c r="Q20" s="78">
        <f t="shared" si="3"/>
        <v>280</v>
      </c>
      <c r="R20" s="79">
        <f t="shared" si="4"/>
        <v>842</v>
      </c>
      <c r="S20" s="40">
        <f t="shared" si="5"/>
        <v>12</v>
      </c>
      <c r="T20" s="41">
        <f>RANK(R20,(R20,R21,R22,R23,R24,R25,R26,R27,R28,R29,R30,R7,R8,R9,R10,R11,R12,R13,R14,R15,R16,R17,R18,R19))</f>
        <v>19</v>
      </c>
    </row>
    <row r="21" spans="1:20" ht="18.75" customHeight="1">
      <c r="A21" s="53">
        <v>15</v>
      </c>
      <c r="B21" s="56" t="s">
        <v>394</v>
      </c>
      <c r="C21" s="44" t="s">
        <v>395</v>
      </c>
      <c r="D21" s="30"/>
      <c r="E21" s="31">
        <v>584</v>
      </c>
      <c r="F21" s="32">
        <v>297</v>
      </c>
      <c r="G21" s="37">
        <f t="shared" si="0"/>
        <v>881</v>
      </c>
      <c r="H21" s="34">
        <v>6</v>
      </c>
      <c r="I21" s="35">
        <f>RANK(G21,(G21,G22,G23,G24,G25,G26,G27,G28,G29,G30,G7,G8,G9,G10,G11,G12,G13,G14,G15,G16,G17,G18,G19,G20))</f>
        <v>9</v>
      </c>
      <c r="J21" s="46"/>
      <c r="K21" s="31"/>
      <c r="L21" s="32"/>
      <c r="M21" s="37">
        <f t="shared" si="1"/>
        <v>0</v>
      </c>
      <c r="N21" s="34"/>
      <c r="O21" s="46"/>
      <c r="P21" s="48">
        <f t="shared" si="2"/>
        <v>584</v>
      </c>
      <c r="Q21" s="78">
        <f t="shared" si="3"/>
        <v>297</v>
      </c>
      <c r="R21" s="79">
        <f t="shared" si="4"/>
        <v>881</v>
      </c>
      <c r="S21" s="40">
        <f t="shared" si="5"/>
        <v>6</v>
      </c>
      <c r="T21" s="41">
        <f>RANK(R21,(R21,R22,R23,R24,R25,R26,R27,R28,R29,R30,R7,R8,R9,R10,R11,R12,R13,R14,R15,R16,R17,R18,R19,R20))</f>
        <v>9</v>
      </c>
    </row>
    <row r="22" spans="1:20" ht="18.75" customHeight="1">
      <c r="A22" s="42">
        <v>16</v>
      </c>
      <c r="B22" s="56" t="s">
        <v>218</v>
      </c>
      <c r="C22" s="44" t="s">
        <v>379</v>
      </c>
      <c r="D22" s="30"/>
      <c r="E22" s="31">
        <v>562</v>
      </c>
      <c r="F22" s="32">
        <v>305</v>
      </c>
      <c r="G22" s="37">
        <f t="shared" si="0"/>
        <v>867</v>
      </c>
      <c r="H22" s="34">
        <v>8</v>
      </c>
      <c r="I22" s="35">
        <f>RANK(G22,(G22,G23,G24,G25,G26,G27,G28,G29,G30,G7,G8,G9,G10,G11,G12,G13,G14,G15,G16,G17,G18,G19,G20,G21))</f>
        <v>14</v>
      </c>
      <c r="J22" s="46"/>
      <c r="K22" s="31"/>
      <c r="L22" s="32"/>
      <c r="M22" s="37">
        <f t="shared" si="1"/>
        <v>0</v>
      </c>
      <c r="N22" s="34"/>
      <c r="O22" s="46"/>
      <c r="P22" s="48">
        <f t="shared" si="2"/>
        <v>562</v>
      </c>
      <c r="Q22" s="78">
        <f t="shared" si="3"/>
        <v>305</v>
      </c>
      <c r="R22" s="79">
        <f t="shared" si="4"/>
        <v>867</v>
      </c>
      <c r="S22" s="40">
        <f t="shared" si="5"/>
        <v>8</v>
      </c>
      <c r="T22" s="41">
        <f>RANK(R22,(R22,R23,R24,R25,R26,R27,R28,R29,R30,R7,R8,R9,R10,R11,R12,R13,R14,R15,R16,R17,R18,R19,R20,R21))</f>
        <v>14</v>
      </c>
    </row>
    <row r="23" spans="1:20" ht="18.75" customHeight="1">
      <c r="A23" s="53">
        <v>17</v>
      </c>
      <c r="B23" s="43" t="s">
        <v>323</v>
      </c>
      <c r="C23" s="44" t="s">
        <v>320</v>
      </c>
      <c r="D23" s="30">
        <v>0.625</v>
      </c>
      <c r="E23" s="31">
        <v>594</v>
      </c>
      <c r="F23" s="32">
        <v>277</v>
      </c>
      <c r="G23" s="37">
        <f t="shared" si="0"/>
        <v>871</v>
      </c>
      <c r="H23" s="34">
        <v>2</v>
      </c>
      <c r="I23" s="35">
        <f>RANK(G23,(G23,G24,G25,G26,G27,G28,G29,G30,G7,G8,G9,G10,G11,G12,G13,G14,G15,G16,G17,G18,G19,G20,G21,G22))</f>
        <v>12</v>
      </c>
      <c r="J23" s="46"/>
      <c r="K23" s="31"/>
      <c r="L23" s="32"/>
      <c r="M23" s="37">
        <f t="shared" si="1"/>
        <v>0</v>
      </c>
      <c r="N23" s="34"/>
      <c r="O23" s="47"/>
      <c r="P23" s="48">
        <f t="shared" si="2"/>
        <v>594</v>
      </c>
      <c r="Q23" s="78">
        <f t="shared" si="3"/>
        <v>277</v>
      </c>
      <c r="R23" s="79">
        <f t="shared" si="4"/>
        <v>871</v>
      </c>
      <c r="S23" s="40">
        <f t="shared" si="5"/>
        <v>2</v>
      </c>
      <c r="T23" s="41">
        <f>RANK(R23,(R23,R24,R25,R26,R27,R28,R29,R30,R7,R8,R9,R10,R11,R12,R13,R14,R15,R16,R17,R18,R19,R20,R21,R22))</f>
        <v>12</v>
      </c>
    </row>
    <row r="24" spans="1:20" ht="18.75" customHeight="1">
      <c r="A24" s="42">
        <v>18</v>
      </c>
      <c r="B24" s="43" t="s">
        <v>181</v>
      </c>
      <c r="C24" s="44" t="s">
        <v>35</v>
      </c>
      <c r="D24" s="30"/>
      <c r="E24" s="31">
        <v>607</v>
      </c>
      <c r="F24" s="32">
        <v>300</v>
      </c>
      <c r="G24" s="37">
        <f t="shared" si="0"/>
        <v>907</v>
      </c>
      <c r="H24" s="34">
        <v>9</v>
      </c>
      <c r="I24" s="35">
        <f>RANK(G24,(G24,G25,G26,G27,G28,G29,G30,G7,G8,G9,G10,G11,G12,G13,G14,G15,G16,G17,G18,G19,G20,G21,G22,G23))</f>
        <v>5</v>
      </c>
      <c r="J24" s="46"/>
      <c r="K24" s="31">
        <v>600</v>
      </c>
      <c r="L24" s="32">
        <v>314</v>
      </c>
      <c r="M24" s="37">
        <f t="shared" si="1"/>
        <v>914</v>
      </c>
      <c r="N24" s="34">
        <v>3</v>
      </c>
      <c r="O24" s="47"/>
      <c r="P24" s="48">
        <f t="shared" si="2"/>
        <v>1207</v>
      </c>
      <c r="Q24" s="78">
        <f t="shared" si="3"/>
        <v>614</v>
      </c>
      <c r="R24" s="79">
        <f t="shared" si="4"/>
        <v>1821</v>
      </c>
      <c r="S24" s="40">
        <f t="shared" si="5"/>
        <v>12</v>
      </c>
      <c r="T24" s="41">
        <f>RANK(R24,(R24,R25,R26,R27,R28,R29,R30,R7,R8,R9,R10,R11,R12,R13,R14,R15,R16,R17,R18,R19,R20,R21,R22,R23))</f>
        <v>4</v>
      </c>
    </row>
    <row r="25" spans="1:20" ht="18.75" customHeight="1">
      <c r="A25" s="53">
        <v>19</v>
      </c>
      <c r="B25" s="43" t="s">
        <v>279</v>
      </c>
      <c r="C25" s="44" t="s">
        <v>280</v>
      </c>
      <c r="D25" s="30"/>
      <c r="E25" s="31">
        <v>569</v>
      </c>
      <c r="F25" s="32">
        <v>297</v>
      </c>
      <c r="G25" s="37">
        <f t="shared" si="0"/>
        <v>866</v>
      </c>
      <c r="H25" s="34">
        <v>7</v>
      </c>
      <c r="I25" s="35">
        <f>RANK(G25,(G25,G26,G27,G28,G29,G30,G7,G8,G9,G10,G11,G12,G13,G14,G15,G16,G17,G18,G19,G20,G21,G22,G23,G24))</f>
        <v>15</v>
      </c>
      <c r="J25" s="46"/>
      <c r="K25" s="31"/>
      <c r="L25" s="32"/>
      <c r="M25" s="37">
        <f t="shared" si="1"/>
        <v>0</v>
      </c>
      <c r="N25" s="34"/>
      <c r="O25" s="47"/>
      <c r="P25" s="48">
        <f t="shared" si="2"/>
        <v>569</v>
      </c>
      <c r="Q25" s="78">
        <f t="shared" si="3"/>
        <v>297</v>
      </c>
      <c r="R25" s="79">
        <f t="shared" si="4"/>
        <v>866</v>
      </c>
      <c r="S25" s="40">
        <f t="shared" si="5"/>
        <v>7</v>
      </c>
      <c r="T25" s="41">
        <f>RANK(R25,(R25,R26,R27,R28,R29,R30,R7,R8,R9,R10,R11,R12,R13,R14,R15,R16,R17,R18,R19,R20,R21,R22,R23,R24))</f>
        <v>15</v>
      </c>
    </row>
    <row r="26" spans="1:20" ht="18.75" customHeight="1">
      <c r="A26" s="42">
        <v>20</v>
      </c>
      <c r="B26" s="43" t="s">
        <v>355</v>
      </c>
      <c r="C26" s="44" t="s">
        <v>356</v>
      </c>
      <c r="D26" s="30"/>
      <c r="E26" s="31">
        <v>615</v>
      </c>
      <c r="F26" s="32">
        <v>317</v>
      </c>
      <c r="G26" s="37">
        <f t="shared" si="0"/>
        <v>932</v>
      </c>
      <c r="H26" s="34">
        <v>4</v>
      </c>
      <c r="I26" s="35">
        <f>RANK(G26,(G26,G27,G28,G29,G30,G7,G8,G9,G10,G11,G12,G13,G14,G15,G16,G17,G18,G19,G20,G21,G22,G23,G24,G25))</f>
        <v>2</v>
      </c>
      <c r="J26" s="46"/>
      <c r="K26" s="31">
        <v>599</v>
      </c>
      <c r="L26" s="32">
        <v>304</v>
      </c>
      <c r="M26" s="37">
        <f t="shared" si="1"/>
        <v>903</v>
      </c>
      <c r="N26" s="34">
        <v>2</v>
      </c>
      <c r="O26" s="47"/>
      <c r="P26" s="48">
        <f t="shared" si="2"/>
        <v>1214</v>
      </c>
      <c r="Q26" s="78">
        <f t="shared" si="3"/>
        <v>621</v>
      </c>
      <c r="R26" s="79">
        <f t="shared" si="4"/>
        <v>1835</v>
      </c>
      <c r="S26" s="40">
        <f t="shared" si="5"/>
        <v>6</v>
      </c>
      <c r="T26" s="41">
        <f>RANK(R26,(R26,R27,R28,R29,R30,R7,R8,R9,R10,R11,R12,R13,R14,R15,R16,R17,R18,R19,R20,R21,R22,R23,R24,R25))</f>
        <v>3</v>
      </c>
    </row>
    <row r="27" spans="1:20" ht="18.75" customHeight="1">
      <c r="A27" s="53">
        <v>21</v>
      </c>
      <c r="B27" s="43" t="s">
        <v>260</v>
      </c>
      <c r="C27" s="44" t="s">
        <v>261</v>
      </c>
      <c r="D27" s="30">
        <v>0.6458333333333334</v>
      </c>
      <c r="E27" s="31">
        <v>580</v>
      </c>
      <c r="F27" s="32">
        <v>253</v>
      </c>
      <c r="G27" s="37">
        <f t="shared" si="0"/>
        <v>833</v>
      </c>
      <c r="H27" s="34">
        <v>10</v>
      </c>
      <c r="I27" s="35">
        <f>RANK(G27,(G27,G28,G29,G30,G7,G8,G9,G10,G11,G12,G13,G14,G15,G16,G17,G18,G19,G20,G21,G22,G23,G24,G25,G26))</f>
        <v>20</v>
      </c>
      <c r="J27" s="46"/>
      <c r="K27" s="31"/>
      <c r="L27" s="32"/>
      <c r="M27" s="37">
        <f t="shared" si="1"/>
        <v>0</v>
      </c>
      <c r="N27" s="34"/>
      <c r="O27" s="47"/>
      <c r="P27" s="48">
        <f t="shared" si="2"/>
        <v>580</v>
      </c>
      <c r="Q27" s="78">
        <f t="shared" si="3"/>
        <v>253</v>
      </c>
      <c r="R27" s="79">
        <f t="shared" si="4"/>
        <v>833</v>
      </c>
      <c r="S27" s="40">
        <f t="shared" si="5"/>
        <v>10</v>
      </c>
      <c r="T27" s="41">
        <f>RANK(R27,(R27,R28,R29,R30,R7,R8,R9,R10,R11,R12,R13,R14,R15,R16,R17,R18,R19,R20,R21,R22,R23,R24,R25,R26))</f>
        <v>20</v>
      </c>
    </row>
    <row r="28" spans="1:20" s="7" customFormat="1" ht="18.75" customHeight="1">
      <c r="A28" s="42">
        <v>22</v>
      </c>
      <c r="B28" s="43" t="s">
        <v>198</v>
      </c>
      <c r="C28" s="44" t="s">
        <v>132</v>
      </c>
      <c r="D28" s="30"/>
      <c r="E28" s="31">
        <v>567</v>
      </c>
      <c r="F28" s="32">
        <v>257</v>
      </c>
      <c r="G28" s="37">
        <f t="shared" si="0"/>
        <v>824</v>
      </c>
      <c r="H28" s="34">
        <v>8</v>
      </c>
      <c r="I28" s="35">
        <f>RANK(G28,(G28,G29,G30,G7,G8,G9,G10,G11,G12,G13,G14,G15,G16,G17,G18,G19,G20,G21,G22,G23,G24,G25,G26,G27))</f>
        <v>21</v>
      </c>
      <c r="J28" s="46"/>
      <c r="K28" s="31"/>
      <c r="L28" s="32"/>
      <c r="M28" s="37">
        <f t="shared" si="1"/>
        <v>0</v>
      </c>
      <c r="N28" s="34"/>
      <c r="O28" s="47"/>
      <c r="P28" s="48">
        <f t="shared" si="2"/>
        <v>567</v>
      </c>
      <c r="Q28" s="78">
        <f t="shared" si="3"/>
        <v>257</v>
      </c>
      <c r="R28" s="79">
        <f t="shared" si="4"/>
        <v>824</v>
      </c>
      <c r="S28" s="40">
        <f t="shared" si="5"/>
        <v>8</v>
      </c>
      <c r="T28" s="41">
        <f>RANK(R28,(R28,R29,R30,R7,R8,R9,R10,R11,R12,R13,R14,R15,R16,R17,R18,R19,R20,R21,R22,R23,R24,R25,R26,R27))</f>
        <v>21</v>
      </c>
    </row>
    <row r="29" spans="1:20" ht="18.75" customHeight="1">
      <c r="A29" s="53">
        <v>23</v>
      </c>
      <c r="B29" s="43" t="s">
        <v>131</v>
      </c>
      <c r="C29" s="44" t="s">
        <v>132</v>
      </c>
      <c r="D29" s="30"/>
      <c r="E29" s="31">
        <v>554</v>
      </c>
      <c r="F29" s="32">
        <v>292</v>
      </c>
      <c r="G29" s="37">
        <f t="shared" si="0"/>
        <v>846</v>
      </c>
      <c r="H29" s="34">
        <v>10</v>
      </c>
      <c r="I29" s="35">
        <f>RANK(G29,(G29,G30,G7,G8,G9,G10,G11,G12,G13,G14,G15,G16,G17,G18,G19,G20,G21,G22,G23,G24,G25,G26,G27,G28))</f>
        <v>18</v>
      </c>
      <c r="J29" s="46"/>
      <c r="K29" s="31"/>
      <c r="L29" s="32"/>
      <c r="M29" s="37">
        <f>SUM(K29:L29)</f>
        <v>0</v>
      </c>
      <c r="N29" s="34"/>
      <c r="O29" s="57"/>
      <c r="P29" s="48">
        <f t="shared" si="2"/>
        <v>554</v>
      </c>
      <c r="Q29" s="78">
        <f t="shared" si="3"/>
        <v>292</v>
      </c>
      <c r="R29" s="79">
        <f t="shared" si="4"/>
        <v>846</v>
      </c>
      <c r="S29" s="40"/>
      <c r="T29" s="41">
        <f>RANK(R29,(R29,R30,R7,R8,R9,R10,R11,R12,R13,R14,R15,R16,R17,R18,R19,R20,R21,R22,R23,R24,R25,R26,R27,R28))</f>
        <v>18</v>
      </c>
    </row>
    <row r="30" spans="1:20" ht="18.75" customHeight="1">
      <c r="A30" s="76">
        <v>24</v>
      </c>
      <c r="B30" s="59" t="s">
        <v>133</v>
      </c>
      <c r="C30" s="60" t="s">
        <v>134</v>
      </c>
      <c r="D30" s="61"/>
      <c r="E30" s="80">
        <v>564</v>
      </c>
      <c r="F30" s="65">
        <v>309</v>
      </c>
      <c r="G30" s="66">
        <f t="shared" si="0"/>
        <v>873</v>
      </c>
      <c r="H30" s="81">
        <v>6</v>
      </c>
      <c r="I30" s="152">
        <f>RANK(G30,(G30,G7,G8,G9,G10,G11,G12,G13,G14,G15,G16,G17,G18,G19,G20,G21,G22,G23,G24,G25,G26,G27,G28,G29))</f>
        <v>10</v>
      </c>
      <c r="J30" s="36"/>
      <c r="K30" s="80"/>
      <c r="L30" s="65"/>
      <c r="M30" s="66">
        <f>SUM(K30:L30)</f>
        <v>0</v>
      </c>
      <c r="N30" s="67"/>
      <c r="O30" s="36"/>
      <c r="P30" s="68">
        <f t="shared" si="2"/>
        <v>564</v>
      </c>
      <c r="Q30" s="69">
        <f t="shared" si="3"/>
        <v>309</v>
      </c>
      <c r="R30" s="70">
        <f t="shared" si="4"/>
        <v>873</v>
      </c>
      <c r="S30" s="71">
        <f t="shared" si="5"/>
        <v>6</v>
      </c>
      <c r="T30" s="75">
        <f>RANK(R30,(R30,R7,R8,R9,R10,R11,R12,R13,R14,R15,R16,R17,R18,R19,R20,R21,R22,R23,R24,R25,R26,R27,R28,R29))</f>
        <v>10</v>
      </c>
    </row>
    <row r="31" spans="16:20" ht="12.75">
      <c r="P31" s="4"/>
      <c r="Q31" s="4"/>
      <c r="R31" s="4"/>
      <c r="S31" s="4"/>
      <c r="T31" s="4"/>
    </row>
    <row r="32" spans="16:20" ht="12.75">
      <c r="P32" s="4"/>
      <c r="Q32" s="4"/>
      <c r="R32" s="4"/>
      <c r="S32" s="4"/>
      <c r="T32" s="4"/>
    </row>
  </sheetData>
  <conditionalFormatting sqref="S7 S10 S13 S15 S17:S18 S20:S23 S25">
    <cfRule type="cellIs" priority="1" dxfId="0" operator="greaterThanOrEqual" stopIfTrue="1">
      <formula>1</formula>
    </cfRule>
  </conditionalFormatting>
  <conditionalFormatting sqref="S29">
    <cfRule type="cellIs" priority="2" dxfId="1" operator="greaterThanOrEqual" stopIfTrue="1">
      <formula>1</formula>
    </cfRule>
  </conditionalFormatting>
  <conditionalFormatting sqref="E7:E30 K7:K30">
    <cfRule type="cellIs" priority="3" dxfId="1" operator="lessThan" stopIfTrue="1">
      <formula>550</formula>
    </cfRule>
    <cfRule type="cellIs" priority="4" dxfId="2" operator="between" stopIfTrue="1">
      <formula>550</formula>
      <formula>599</formula>
    </cfRule>
    <cfRule type="cellIs" priority="5" dxfId="3" operator="greaterThanOrEqual" stopIfTrue="1">
      <formula>600</formula>
    </cfRule>
  </conditionalFormatting>
  <conditionalFormatting sqref="F7:F30 L7:L30">
    <cfRule type="cellIs" priority="6" dxfId="1" operator="lessThan" stopIfTrue="1">
      <formula>250</formula>
    </cfRule>
    <cfRule type="cellIs" priority="7" dxfId="2" operator="between" stopIfTrue="1">
      <formula>250</formula>
      <formula>299</formula>
    </cfRule>
    <cfRule type="cellIs" priority="8" dxfId="3" operator="greaterThanOrEqual" stopIfTrue="1">
      <formula>300</formula>
    </cfRule>
  </conditionalFormatting>
  <conditionalFormatting sqref="G7:G17 R18 M27:M30 M25 M20:M23 M17:M18 M15 M7:M8 M10 M13">
    <cfRule type="cellIs" priority="9" dxfId="0" operator="lessThan" stopIfTrue="1">
      <formula>800</formula>
    </cfRule>
    <cfRule type="cellIs" priority="10" dxfId="2" operator="between" stopIfTrue="1">
      <formula>800</formula>
      <formula>899</formula>
    </cfRule>
    <cfRule type="cellIs" priority="11" dxfId="3" operator="greaterThanOrEqual" stopIfTrue="1">
      <formula>900</formula>
    </cfRule>
  </conditionalFormatting>
  <conditionalFormatting sqref="P7:P8 P10 P13 P15 P17:P18 P20:P23 P25 P27:P30">
    <cfRule type="cellIs" priority="12" dxfId="0" operator="lessThan" stopIfTrue="1">
      <formula>1100</formula>
    </cfRule>
    <cfRule type="cellIs" priority="13" dxfId="2" operator="between" stopIfTrue="1">
      <formula>1100</formula>
      <formula>1199</formula>
    </cfRule>
    <cfRule type="cellIs" priority="14" dxfId="3" operator="greaterThanOrEqual" stopIfTrue="1">
      <formula>1200</formula>
    </cfRule>
  </conditionalFormatting>
  <conditionalFormatting sqref="Q7:Q8 Q10 Q13 Q15 Q17:Q18 Q20:Q23 Q25 Q27:Q30">
    <cfRule type="cellIs" priority="15" dxfId="0" operator="lessThan" stopIfTrue="1">
      <formula>500</formula>
    </cfRule>
    <cfRule type="cellIs" priority="16" dxfId="2" operator="between" stopIfTrue="1">
      <formula>500</formula>
      <formula>599</formula>
    </cfRule>
    <cfRule type="cellIs" priority="17" dxfId="3" operator="greaterThanOrEqual" stopIfTrue="1">
      <formula>600</formula>
    </cfRule>
  </conditionalFormatting>
  <conditionalFormatting sqref="R7">
    <cfRule type="cellIs" priority="18" dxfId="0" operator="lessThan" stopIfTrue="1">
      <formula>1600</formula>
    </cfRule>
    <cfRule type="cellIs" priority="19" dxfId="2" operator="between" stopIfTrue="1">
      <formula>1600</formula>
      <formula>1799</formula>
    </cfRule>
    <cfRule type="cellIs" priority="20" dxfId="3" operator="greaterThanOrEqual" stopIfTrue="1">
      <formula>1800</formula>
    </cfRule>
  </conditionalFormatting>
  <conditionalFormatting sqref="T27:T30 T7:T8">
    <cfRule type="cellIs" priority="21" dxfId="0" operator="between" stopIfTrue="1">
      <formula>1</formula>
      <formula>3</formula>
    </cfRule>
    <cfRule type="cellIs" priority="22" dxfId="1" operator="between" stopIfTrue="1">
      <formula>4</formula>
      <formula>8</formula>
    </cfRule>
    <cfRule type="cellIs" priority="23" dxfId="0" operator="greaterThanOrEqual" stopIfTrue="1">
      <formula>9</formula>
    </cfRule>
  </conditionalFormatting>
  <conditionalFormatting sqref="G18:G30 M9 M11:M12 M14 M16 M19 M24 M26">
    <cfRule type="cellIs" priority="24" dxfId="1" operator="lessThan" stopIfTrue="1">
      <formula>800</formula>
    </cfRule>
    <cfRule type="cellIs" priority="25" dxfId="2" operator="between" stopIfTrue="1">
      <formula>800</formula>
      <formula>899</formula>
    </cfRule>
    <cfRule type="cellIs" priority="26" dxfId="3" operator="greaterThanOrEqual" stopIfTrue="1">
      <formula>900</formula>
    </cfRule>
  </conditionalFormatting>
  <conditionalFormatting sqref="I7:I30">
    <cfRule type="cellIs" priority="27" dxfId="2" operator="between" stopIfTrue="1">
      <formula>1</formula>
      <formula>8</formula>
    </cfRule>
    <cfRule type="cellIs" priority="28" dxfId="1" operator="greaterThanOrEqual" stopIfTrue="1">
      <formula>9</formula>
    </cfRule>
  </conditionalFormatting>
  <conditionalFormatting sqref="R8 R10 R13 R15 R17 R20:R23 R25 R27:R30">
    <cfRule type="cellIs" priority="29" dxfId="0" operator="lessThan" stopIfTrue="1">
      <formula>800</formula>
    </cfRule>
    <cfRule type="cellIs" priority="30" dxfId="0" operator="between" stopIfTrue="1">
      <formula>800</formula>
      <formula>899</formula>
    </cfRule>
    <cfRule type="cellIs" priority="31" dxfId="3" operator="greaterThanOrEqual" stopIfTrue="1">
      <formula>900</formula>
    </cfRule>
  </conditionalFormatting>
  <conditionalFormatting sqref="P9 P11:P12 P14 P16 P19 P24 P26">
    <cfRule type="cellIs" priority="32" dxfId="1" operator="lessThan" stopIfTrue="1">
      <formula>1100</formula>
    </cfRule>
    <cfRule type="cellIs" priority="33" dxfId="2" operator="between" stopIfTrue="1">
      <formula>1100</formula>
      <formula>1199</formula>
    </cfRule>
    <cfRule type="cellIs" priority="34" dxfId="3" operator="greaterThanOrEqual" stopIfTrue="1">
      <formula>1200</formula>
    </cfRule>
  </conditionalFormatting>
  <conditionalFormatting sqref="Q9 Q11:Q12 Q14 Q16 Q19 Q24 Q26">
    <cfRule type="cellIs" priority="35" dxfId="1" operator="lessThan" stopIfTrue="1">
      <formula>500</formula>
    </cfRule>
    <cfRule type="cellIs" priority="36" dxfId="2" operator="between" stopIfTrue="1">
      <formula>500</formula>
      <formula>599</formula>
    </cfRule>
    <cfRule type="cellIs" priority="37" dxfId="3" operator="greaterThanOrEqual" stopIfTrue="1">
      <formula>600</formula>
    </cfRule>
  </conditionalFormatting>
  <conditionalFormatting sqref="T9:T11 T13 T15:T18 T20:T26">
    <cfRule type="cellIs" priority="38" dxfId="2" operator="between" stopIfTrue="1">
      <formula>1</formula>
      <formula>3</formula>
    </cfRule>
    <cfRule type="cellIs" priority="39" dxfId="1" operator="between" stopIfTrue="1">
      <formula>4</formula>
      <formula>6</formula>
    </cfRule>
    <cfRule type="cellIs" priority="40" dxfId="0" operator="greaterThanOrEqual" stopIfTrue="1">
      <formula>7</formula>
    </cfRule>
  </conditionalFormatting>
  <conditionalFormatting sqref="T12 T14">
    <cfRule type="cellIs" priority="41" dxfId="2" operator="between" stopIfTrue="1">
      <formula>1</formula>
      <formula>3</formula>
    </cfRule>
    <cfRule type="cellIs" priority="42" dxfId="1" operator="between" stopIfTrue="1">
      <formula>4</formula>
      <formula>8</formula>
    </cfRule>
    <cfRule type="cellIs" priority="43" dxfId="0" operator="greaterThanOrEqual" stopIfTrue="1">
      <formula>7</formula>
    </cfRule>
  </conditionalFormatting>
  <conditionalFormatting sqref="S9 S11:S12 S14 S16 S19 S24 S26">
    <cfRule type="cellIs" priority="44" dxfId="1" operator="greaterThanOrEqual" stopIfTrue="1">
      <formula>1</formula>
    </cfRule>
    <cfRule type="cellIs" priority="45" dxfId="4" operator="lessThan" stopIfTrue="1">
      <formula>1</formula>
    </cfRule>
  </conditionalFormatting>
  <conditionalFormatting sqref="R9 R11:R12 R14 R16 R19 R24 R26">
    <cfRule type="cellIs" priority="46" dxfId="1" operator="lessThan" stopIfTrue="1">
      <formula>1600</formula>
    </cfRule>
    <cfRule type="cellIs" priority="47" dxfId="2" operator="between" stopIfTrue="1">
      <formula>1600</formula>
      <formula>1799</formula>
    </cfRule>
    <cfRule type="cellIs" priority="48" dxfId="3" operator="greaterThanOrEqual" stopIfTrue="1">
      <formula>1800</formula>
    </cfRule>
  </conditionalFormatting>
  <conditionalFormatting sqref="T19">
    <cfRule type="cellIs" priority="49" dxfId="2" operator="between" stopIfTrue="1">
      <formula>1</formula>
      <formula>3</formula>
    </cfRule>
    <cfRule type="cellIs" priority="50" dxfId="1" operator="greaterThanOrEqual" stopIfTrue="1">
      <formula>4</formula>
    </cfRule>
  </conditionalFormatting>
  <printOptions/>
  <pageMargins left="0.59" right="0.59" top="0.38" bottom="0.33" header="0.4" footer="0.3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I24" sqref="I24"/>
    </sheetView>
  </sheetViews>
  <sheetFormatPr defaultColWidth="11.421875" defaultRowHeight="12.75"/>
  <cols>
    <col min="1" max="1" width="6.57421875" style="4" customWidth="1"/>
    <col min="2" max="2" width="3.00390625" style="4" customWidth="1"/>
    <col min="3" max="3" width="8.57421875" style="4" customWidth="1"/>
    <col min="4" max="4" width="28.140625" style="4" customWidth="1"/>
    <col min="5" max="5" width="22.28125" style="4" customWidth="1"/>
    <col min="6" max="6" width="6.7109375" style="4" customWidth="1"/>
    <col min="7" max="16384" width="11.421875" style="4" customWidth="1"/>
  </cols>
  <sheetData>
    <row r="1" spans="1:7" ht="26.25">
      <c r="A1" s="169" t="s">
        <v>45</v>
      </c>
      <c r="B1" s="169"/>
      <c r="C1" s="169"/>
      <c r="D1" s="169"/>
      <c r="E1" s="169"/>
      <c r="F1" s="169"/>
      <c r="G1" s="169"/>
    </row>
    <row r="2" spans="1:7" ht="25.5" customHeight="1">
      <c r="A2" s="170" t="s">
        <v>118</v>
      </c>
      <c r="B2" s="170"/>
      <c r="C2" s="170"/>
      <c r="D2" s="170"/>
      <c r="E2" s="170"/>
      <c r="F2" s="170"/>
      <c r="G2" s="170"/>
    </row>
    <row r="3" spans="1:7" ht="18.75" customHeight="1">
      <c r="A3" s="115"/>
      <c r="B3" s="115"/>
      <c r="C3" s="115"/>
      <c r="D3" s="115"/>
      <c r="E3" s="115"/>
      <c r="F3" s="115"/>
      <c r="G3" s="115"/>
    </row>
    <row r="4" spans="1:6" s="119" customFormat="1" ht="32.25" customHeight="1">
      <c r="A4" s="116" t="s">
        <v>6</v>
      </c>
      <c r="B4" s="116"/>
      <c r="C4" s="117"/>
      <c r="D4" s="118" t="s">
        <v>117</v>
      </c>
      <c r="F4" s="120"/>
    </row>
    <row r="5" spans="1:6" ht="8.25" customHeight="1">
      <c r="A5" s="90"/>
      <c r="B5" s="90"/>
      <c r="C5" s="85"/>
      <c r="D5" s="87"/>
      <c r="E5" s="87"/>
      <c r="F5" s="87"/>
    </row>
    <row r="6" spans="1:6" s="119" customFormat="1" ht="15.75">
      <c r="A6" s="121"/>
      <c r="B6" s="121"/>
      <c r="C6" s="120" t="s">
        <v>32</v>
      </c>
      <c r="D6" s="120" t="s">
        <v>33</v>
      </c>
      <c r="E6" s="120" t="s">
        <v>5</v>
      </c>
      <c r="F6" s="120" t="s">
        <v>34</v>
      </c>
    </row>
    <row r="7" spans="1:6" ht="12.75">
      <c r="A7" s="91"/>
      <c r="B7" s="91"/>
      <c r="D7" s="91"/>
      <c r="E7" s="91"/>
      <c r="F7" s="91"/>
    </row>
    <row r="8" spans="1:6" ht="15">
      <c r="A8" s="93">
        <v>0.3888888888888889</v>
      </c>
      <c r="B8" s="93"/>
      <c r="C8" s="91" t="s">
        <v>22</v>
      </c>
      <c r="D8" s="98" t="s">
        <v>226</v>
      </c>
      <c r="E8" s="99" t="s">
        <v>379</v>
      </c>
      <c r="F8" s="122">
        <v>832</v>
      </c>
    </row>
    <row r="9" spans="1:6" ht="15">
      <c r="A9" s="91"/>
      <c r="B9" s="91"/>
      <c r="C9" s="91"/>
      <c r="D9" s="98" t="s">
        <v>224</v>
      </c>
      <c r="E9" s="99" t="s">
        <v>225</v>
      </c>
      <c r="F9" s="122">
        <v>834</v>
      </c>
    </row>
    <row r="10" spans="1:6" ht="15">
      <c r="A10" s="93"/>
      <c r="B10" s="93"/>
      <c r="C10" s="91"/>
      <c r="D10" s="98" t="s">
        <v>326</v>
      </c>
      <c r="E10" s="99" t="s">
        <v>327</v>
      </c>
      <c r="F10" s="122">
        <v>836</v>
      </c>
    </row>
    <row r="11" spans="1:6" ht="15">
      <c r="A11" s="91"/>
      <c r="B11" s="91"/>
      <c r="C11" s="91"/>
      <c r="D11" s="98" t="s">
        <v>182</v>
      </c>
      <c r="E11" s="99" t="s">
        <v>183</v>
      </c>
      <c r="F11" s="122">
        <v>839</v>
      </c>
    </row>
    <row r="12" spans="1:6" ht="15">
      <c r="A12" s="91"/>
      <c r="B12" s="91"/>
      <c r="C12" s="91"/>
      <c r="D12" s="101"/>
      <c r="E12" s="123"/>
      <c r="F12" s="122"/>
    </row>
    <row r="13" spans="1:6" ht="15">
      <c r="A13" s="93">
        <v>0.4583333333333333</v>
      </c>
      <c r="B13" s="93"/>
      <c r="C13" s="91" t="s">
        <v>19</v>
      </c>
      <c r="D13" s="98" t="s">
        <v>321</v>
      </c>
      <c r="E13" s="99" t="s">
        <v>322</v>
      </c>
      <c r="F13" s="122">
        <v>882</v>
      </c>
    </row>
    <row r="14" spans="1:6" ht="15">
      <c r="A14" s="91"/>
      <c r="B14" s="91"/>
      <c r="C14" s="91"/>
      <c r="D14" s="98" t="s">
        <v>222</v>
      </c>
      <c r="E14" s="99" t="s">
        <v>221</v>
      </c>
      <c r="F14" s="122">
        <v>883</v>
      </c>
    </row>
    <row r="15" spans="1:6" ht="15">
      <c r="A15" s="93"/>
      <c r="B15" s="93"/>
      <c r="C15" s="91"/>
      <c r="D15" s="98" t="s">
        <v>196</v>
      </c>
      <c r="E15" s="99" t="s">
        <v>197</v>
      </c>
      <c r="F15" s="122">
        <v>890</v>
      </c>
    </row>
    <row r="16" spans="1:6" ht="15">
      <c r="A16" s="91"/>
      <c r="B16" s="91"/>
      <c r="C16" s="91"/>
      <c r="D16" s="98" t="s">
        <v>181</v>
      </c>
      <c r="E16" s="99" t="s">
        <v>35</v>
      </c>
      <c r="F16" s="122">
        <v>907</v>
      </c>
    </row>
    <row r="17" spans="1:6" ht="15">
      <c r="A17" s="91"/>
      <c r="B17" s="91"/>
      <c r="C17" s="91"/>
      <c r="D17" s="101"/>
      <c r="E17" s="123"/>
      <c r="F17" s="122"/>
    </row>
    <row r="18" spans="1:6" ht="15">
      <c r="A18" s="93">
        <v>0.5277777777777778</v>
      </c>
      <c r="B18" s="93"/>
      <c r="C18" s="91" t="s">
        <v>22</v>
      </c>
      <c r="D18" s="98" t="s">
        <v>304</v>
      </c>
      <c r="E18" s="99" t="s">
        <v>305</v>
      </c>
      <c r="F18" s="122">
        <v>843</v>
      </c>
    </row>
    <row r="19" spans="1:6" ht="15">
      <c r="A19" s="91"/>
      <c r="B19" s="91"/>
      <c r="C19" s="91"/>
      <c r="D19" s="98" t="s">
        <v>201</v>
      </c>
      <c r="E19" s="99" t="s">
        <v>202</v>
      </c>
      <c r="F19" s="122">
        <v>844</v>
      </c>
    </row>
    <row r="20" spans="1:6" ht="15">
      <c r="A20" s="93"/>
      <c r="B20" s="93"/>
      <c r="C20" s="91"/>
      <c r="D20" s="98" t="s">
        <v>357</v>
      </c>
      <c r="E20" s="99" t="s">
        <v>352</v>
      </c>
      <c r="F20" s="122">
        <v>868</v>
      </c>
    </row>
    <row r="21" spans="1:6" ht="15">
      <c r="A21" s="91"/>
      <c r="B21" s="91"/>
      <c r="C21" s="91"/>
      <c r="D21" s="98" t="s">
        <v>324</v>
      </c>
      <c r="E21" s="99" t="s">
        <v>325</v>
      </c>
      <c r="F21" s="122">
        <v>883</v>
      </c>
    </row>
    <row r="22" spans="1:10" ht="15">
      <c r="A22" s="91"/>
      <c r="B22" s="91"/>
      <c r="C22" s="91"/>
      <c r="D22" s="101"/>
      <c r="E22" s="123"/>
      <c r="F22" s="122"/>
      <c r="G22" s="91"/>
      <c r="H22" s="91"/>
      <c r="I22" s="91"/>
      <c r="J22" s="91"/>
    </row>
    <row r="23" spans="1:10" ht="15">
      <c r="A23" s="93">
        <v>0.5972222222222222</v>
      </c>
      <c r="B23" s="93"/>
      <c r="C23" s="91" t="s">
        <v>19</v>
      </c>
      <c r="D23" s="98" t="s">
        <v>319</v>
      </c>
      <c r="E23" s="99" t="s">
        <v>320</v>
      </c>
      <c r="F23" s="122">
        <v>908</v>
      </c>
      <c r="G23" s="91"/>
      <c r="H23" s="91"/>
      <c r="I23" s="91"/>
      <c r="J23" s="91"/>
    </row>
    <row r="24" spans="1:10" ht="15">
      <c r="A24" s="91"/>
      <c r="B24" s="91"/>
      <c r="C24" s="91"/>
      <c r="D24" s="98" t="s">
        <v>299</v>
      </c>
      <c r="E24" s="99" t="s">
        <v>300</v>
      </c>
      <c r="F24" s="122">
        <v>915</v>
      </c>
      <c r="J24" s="91"/>
    </row>
    <row r="25" spans="1:10" ht="15">
      <c r="A25" s="93"/>
      <c r="B25" s="93"/>
      <c r="C25" s="91"/>
      <c r="D25" s="98" t="s">
        <v>355</v>
      </c>
      <c r="E25" s="99" t="s">
        <v>356</v>
      </c>
      <c r="F25" s="122">
        <v>932</v>
      </c>
      <c r="G25" s="91"/>
      <c r="H25" s="91"/>
      <c r="I25" s="91"/>
      <c r="J25" s="91"/>
    </row>
    <row r="26" spans="1:10" ht="15">
      <c r="A26" s="91"/>
      <c r="B26" s="91"/>
      <c r="C26" s="91"/>
      <c r="D26" s="98" t="s">
        <v>393</v>
      </c>
      <c r="E26" s="99" t="s">
        <v>150</v>
      </c>
      <c r="F26" s="122">
        <v>941</v>
      </c>
      <c r="G26" s="91"/>
      <c r="H26" s="91"/>
      <c r="I26" s="91"/>
      <c r="J26" s="91"/>
    </row>
    <row r="27" ht="14.25">
      <c r="F27" s="105"/>
    </row>
    <row r="28" ht="14.25">
      <c r="B28" s="105"/>
    </row>
    <row r="29" ht="14.25">
      <c r="B29" s="105"/>
    </row>
    <row r="30" ht="14.25">
      <c r="B30" s="105"/>
    </row>
    <row r="31" spans="1:6" ht="15">
      <c r="A31" s="105" t="s">
        <v>122</v>
      </c>
      <c r="B31" s="106"/>
      <c r="C31" s="107"/>
      <c r="D31" s="107"/>
      <c r="E31" s="107"/>
      <c r="F31" s="107"/>
    </row>
    <row r="32" spans="1:6" ht="15">
      <c r="A32" s="105" t="s">
        <v>123</v>
      </c>
      <c r="B32" s="107"/>
      <c r="C32" s="107"/>
      <c r="D32" s="107"/>
      <c r="E32" s="107"/>
      <c r="F32" s="107"/>
    </row>
    <row r="33" spans="1:6" ht="12.75">
      <c r="A33" s="107"/>
      <c r="B33" s="107"/>
      <c r="C33" s="107"/>
      <c r="D33" s="107"/>
      <c r="E33" s="107"/>
      <c r="F33" s="107"/>
    </row>
    <row r="34" spans="1:6" ht="15.75">
      <c r="A34" s="107"/>
      <c r="B34" s="120" t="s">
        <v>19</v>
      </c>
      <c r="C34" s="107"/>
      <c r="D34" s="119" t="s">
        <v>171</v>
      </c>
      <c r="E34" s="107"/>
      <c r="F34" s="107"/>
    </row>
    <row r="35" spans="1:6" ht="15.75">
      <c r="A35" s="107"/>
      <c r="B35" s="120" t="s">
        <v>22</v>
      </c>
      <c r="C35" s="107"/>
      <c r="D35" s="119" t="s">
        <v>172</v>
      </c>
      <c r="E35" s="107"/>
      <c r="F35" s="107"/>
    </row>
    <row r="36" spans="1:6" ht="15.75">
      <c r="A36" s="107"/>
      <c r="B36" s="114"/>
      <c r="C36" s="107"/>
      <c r="D36" s="114"/>
      <c r="E36" s="107"/>
      <c r="F36" s="107"/>
    </row>
    <row r="37" spans="1:6" ht="15.75">
      <c r="A37" s="120" t="s">
        <v>124</v>
      </c>
      <c r="B37" s="114"/>
      <c r="C37" s="107"/>
      <c r="D37" s="114"/>
      <c r="E37" s="107"/>
      <c r="F37" s="107"/>
    </row>
    <row r="38" spans="1:6" ht="15.75">
      <c r="A38" s="107"/>
      <c r="B38" s="114"/>
      <c r="C38" s="107"/>
      <c r="D38" s="119" t="s">
        <v>173</v>
      </c>
      <c r="E38" s="107"/>
      <c r="F38" s="107"/>
    </row>
    <row r="39" spans="1:6" ht="15.75">
      <c r="A39" s="107"/>
      <c r="B39" s="114"/>
      <c r="C39" s="107"/>
      <c r="D39" s="114"/>
      <c r="E39" s="107"/>
      <c r="F39" s="107"/>
    </row>
    <row r="40" spans="1:6" ht="12.75">
      <c r="A40" s="107"/>
      <c r="B40" s="107"/>
      <c r="C40" s="107"/>
      <c r="D40" s="107"/>
      <c r="E40" s="107"/>
      <c r="F40" s="107"/>
    </row>
    <row r="41" spans="1:6" ht="14.25">
      <c r="A41" s="105" t="s">
        <v>46</v>
      </c>
      <c r="B41" s="107"/>
      <c r="C41" s="107"/>
      <c r="D41" s="107"/>
      <c r="E41" s="107"/>
      <c r="F41" s="107"/>
    </row>
    <row r="42" spans="1:6" ht="14.25">
      <c r="A42" s="105" t="s">
        <v>47</v>
      </c>
      <c r="B42" s="107"/>
      <c r="C42" s="107"/>
      <c r="D42" s="107"/>
      <c r="E42" s="107"/>
      <c r="F42" s="107"/>
    </row>
  </sheetData>
  <mergeCells count="2">
    <mergeCell ref="A1:G1"/>
    <mergeCell ref="A2:G2"/>
  </mergeCells>
  <printOptions/>
  <pageMargins left="0.79" right="0.72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2" sqref="A2:M2"/>
    </sheetView>
  </sheetViews>
  <sheetFormatPr defaultColWidth="11.421875" defaultRowHeight="12.75"/>
  <cols>
    <col min="1" max="1" width="5.421875" style="140" customWidth="1"/>
    <col min="2" max="2" width="7.7109375" style="119" customWidth="1"/>
    <col min="3" max="6" width="15.00390625" style="119" customWidth="1"/>
    <col min="7" max="7" width="1.28515625" style="119" customWidth="1"/>
    <col min="8" max="8" width="5.421875" style="140" customWidth="1"/>
    <col min="9" max="9" width="7.140625" style="119" customWidth="1"/>
    <col min="10" max="10" width="11.57421875" style="140" customWidth="1"/>
    <col min="11" max="13" width="11.57421875" style="119" customWidth="1"/>
    <col min="14" max="15" width="12.7109375" style="119" customWidth="1"/>
    <col min="16" max="16384" width="11.421875" style="119" customWidth="1"/>
  </cols>
  <sheetData>
    <row r="1" spans="1:13" ht="23.25">
      <c r="A1" s="171" t="s">
        <v>407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3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1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40.5" customHeight="1">
      <c r="A4" s="125" t="s">
        <v>48</v>
      </c>
      <c r="B4" s="126" t="s">
        <v>6</v>
      </c>
      <c r="C4" s="127" t="s">
        <v>49</v>
      </c>
      <c r="D4" s="127" t="s">
        <v>50</v>
      </c>
      <c r="E4" s="127" t="s">
        <v>51</v>
      </c>
      <c r="F4" s="128" t="s">
        <v>52</v>
      </c>
      <c r="G4" s="129"/>
      <c r="H4" s="125" t="s">
        <v>48</v>
      </c>
      <c r="I4" s="126" t="s">
        <v>6</v>
      </c>
      <c r="J4" s="127" t="s">
        <v>113</v>
      </c>
      <c r="K4" s="127" t="s">
        <v>114</v>
      </c>
      <c r="L4" s="127" t="s">
        <v>115</v>
      </c>
      <c r="M4" s="127" t="s">
        <v>116</v>
      </c>
    </row>
    <row r="5" spans="1:13" s="137" customFormat="1" ht="19.5" customHeight="1">
      <c r="A5" s="130">
        <v>0.3333333333333333</v>
      </c>
      <c r="B5" s="131">
        <v>0.3541666666666667</v>
      </c>
      <c r="C5" s="132" t="s">
        <v>55</v>
      </c>
      <c r="D5" s="132" t="s">
        <v>56</v>
      </c>
      <c r="E5" s="132" t="s">
        <v>53</v>
      </c>
      <c r="F5" s="133" t="s">
        <v>54</v>
      </c>
      <c r="G5" s="134"/>
      <c r="H5" s="130"/>
      <c r="I5" s="135"/>
      <c r="J5" s="136"/>
      <c r="K5" s="136"/>
      <c r="L5" s="136"/>
      <c r="M5" s="159"/>
    </row>
    <row r="6" spans="1:13" s="137" customFormat="1" ht="19.5" customHeight="1">
      <c r="A6" s="130">
        <v>0.3333333333333333</v>
      </c>
      <c r="B6" s="131">
        <v>0.3888888888888889</v>
      </c>
      <c r="C6" s="132" t="s">
        <v>59</v>
      </c>
      <c r="D6" s="132" t="s">
        <v>60</v>
      </c>
      <c r="E6" s="132" t="s">
        <v>57</v>
      </c>
      <c r="F6" s="138" t="s">
        <v>58</v>
      </c>
      <c r="G6" s="134"/>
      <c r="H6" s="130">
        <v>0.3645833333333333</v>
      </c>
      <c r="I6" s="131">
        <v>0.3888888888888889</v>
      </c>
      <c r="J6" s="132" t="s">
        <v>61</v>
      </c>
      <c r="K6" s="132" t="s">
        <v>62</v>
      </c>
      <c r="L6" s="132" t="s">
        <v>63</v>
      </c>
      <c r="M6" s="138" t="s">
        <v>64</v>
      </c>
    </row>
    <row r="7" spans="1:13" s="137" customFormat="1" ht="19.5" customHeight="1">
      <c r="A7" s="139">
        <v>0.3333333333333333</v>
      </c>
      <c r="B7" s="131">
        <v>0.4236111111111111</v>
      </c>
      <c r="C7" s="132" t="s">
        <v>67</v>
      </c>
      <c r="D7" s="132" t="s">
        <v>68</v>
      </c>
      <c r="E7" s="132" t="s">
        <v>65</v>
      </c>
      <c r="F7" s="138" t="s">
        <v>66</v>
      </c>
      <c r="G7" s="134"/>
      <c r="H7" s="130"/>
      <c r="I7" s="135"/>
      <c r="J7" s="136"/>
      <c r="K7" s="136"/>
      <c r="L7" s="136"/>
      <c r="M7" s="160"/>
    </row>
    <row r="8" spans="1:13" s="137" customFormat="1" ht="19.5" customHeight="1">
      <c r="A8" s="130">
        <v>0.4375</v>
      </c>
      <c r="B8" s="131">
        <v>0.4583333333333333</v>
      </c>
      <c r="C8" s="132" t="s">
        <v>71</v>
      </c>
      <c r="D8" s="132" t="s">
        <v>72</v>
      </c>
      <c r="E8" s="132" t="s">
        <v>69</v>
      </c>
      <c r="F8" s="138" t="s">
        <v>70</v>
      </c>
      <c r="G8" s="134"/>
      <c r="H8" s="139">
        <v>0.3645833333333333</v>
      </c>
      <c r="I8" s="131">
        <v>0.4583333333333333</v>
      </c>
      <c r="J8" s="132" t="s">
        <v>73</v>
      </c>
      <c r="K8" s="132" t="s">
        <v>74</v>
      </c>
      <c r="L8" s="132" t="s">
        <v>75</v>
      </c>
      <c r="M8" s="138" t="s">
        <v>76</v>
      </c>
    </row>
    <row r="9" spans="1:13" s="137" customFormat="1" ht="19.5" customHeight="1">
      <c r="A9" s="130">
        <v>0.4375</v>
      </c>
      <c r="B9" s="131">
        <v>0.4930555555555556</v>
      </c>
      <c r="C9" s="132" t="s">
        <v>79</v>
      </c>
      <c r="D9" s="132" t="s">
        <v>80</v>
      </c>
      <c r="E9" s="132" t="s">
        <v>77</v>
      </c>
      <c r="F9" s="138" t="s">
        <v>78</v>
      </c>
      <c r="G9" s="134"/>
      <c r="H9" s="130"/>
      <c r="I9" s="135"/>
      <c r="J9" s="136"/>
      <c r="K9" s="136"/>
      <c r="L9" s="136"/>
      <c r="M9" s="160"/>
    </row>
    <row r="10" spans="1:13" s="137" customFormat="1" ht="18.75" customHeight="1">
      <c r="A10" s="139">
        <v>0.4375</v>
      </c>
      <c r="B10" s="131">
        <v>0.5277777777777778</v>
      </c>
      <c r="C10" s="132" t="s">
        <v>83</v>
      </c>
      <c r="D10" s="132" t="s">
        <v>84</v>
      </c>
      <c r="E10" s="132" t="s">
        <v>81</v>
      </c>
      <c r="F10" s="138" t="s">
        <v>82</v>
      </c>
      <c r="G10" s="134"/>
      <c r="H10" s="130">
        <v>0.5</v>
      </c>
      <c r="I10" s="131">
        <v>0.5277777777777778</v>
      </c>
      <c r="J10" s="132" t="s">
        <v>85</v>
      </c>
      <c r="K10" s="132" t="s">
        <v>86</v>
      </c>
      <c r="L10" s="132" t="s">
        <v>87</v>
      </c>
      <c r="M10" s="138" t="s">
        <v>88</v>
      </c>
    </row>
    <row r="11" spans="1:13" s="137" customFormat="1" ht="19.5" customHeight="1">
      <c r="A11" s="130">
        <v>0.5416666666666666</v>
      </c>
      <c r="B11" s="131">
        <v>0.5625</v>
      </c>
      <c r="C11" s="132" t="s">
        <v>91</v>
      </c>
      <c r="D11" s="132" t="s">
        <v>92</v>
      </c>
      <c r="E11" s="132" t="s">
        <v>89</v>
      </c>
      <c r="F11" s="138" t="s">
        <v>90</v>
      </c>
      <c r="G11" s="134"/>
      <c r="H11" s="130"/>
      <c r="I11" s="135"/>
      <c r="J11" s="136"/>
      <c r="K11" s="136"/>
      <c r="L11" s="136"/>
      <c r="M11" s="160"/>
    </row>
    <row r="12" spans="1:13" s="137" customFormat="1" ht="19.5" customHeight="1">
      <c r="A12" s="130">
        <v>0.5416666666666666</v>
      </c>
      <c r="B12" s="131">
        <v>0.5972222222222222</v>
      </c>
      <c r="C12" s="132" t="s">
        <v>95</v>
      </c>
      <c r="D12" s="132" t="s">
        <v>96</v>
      </c>
      <c r="E12" s="132" t="s">
        <v>93</v>
      </c>
      <c r="F12" s="138" t="s">
        <v>94</v>
      </c>
      <c r="G12" s="134"/>
      <c r="H12" s="139">
        <v>0.5</v>
      </c>
      <c r="I12" s="131">
        <v>0.5972222222222222</v>
      </c>
      <c r="J12" s="132" t="s">
        <v>97</v>
      </c>
      <c r="K12" s="132" t="s">
        <v>98</v>
      </c>
      <c r="L12" s="132" t="s">
        <v>99</v>
      </c>
      <c r="M12" s="138" t="s">
        <v>100</v>
      </c>
    </row>
    <row r="13" spans="1:7" s="137" customFormat="1" ht="19.5" customHeight="1">
      <c r="A13" s="139">
        <v>0.5416666666666666</v>
      </c>
      <c r="B13" s="131">
        <v>0.6319444444444444</v>
      </c>
      <c r="C13" s="132" t="s">
        <v>103</v>
      </c>
      <c r="D13" s="132" t="s">
        <v>104</v>
      </c>
      <c r="E13" s="132" t="s">
        <v>101</v>
      </c>
      <c r="F13" s="138" t="s">
        <v>102</v>
      </c>
      <c r="G13" s="134"/>
    </row>
    <row r="14" ht="15">
      <c r="C14" s="141"/>
    </row>
  </sheetData>
  <mergeCells count="2">
    <mergeCell ref="A1:M1"/>
    <mergeCell ref="A2:M2"/>
  </mergeCells>
  <printOptions/>
  <pageMargins left="0.61" right="0.63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E1"/>
    </sheetView>
  </sheetViews>
  <sheetFormatPr defaultColWidth="11.421875" defaultRowHeight="12.75"/>
  <cols>
    <col min="1" max="1" width="23.57421875" style="142" customWidth="1"/>
    <col min="2" max="3" width="11.421875" style="119" customWidth="1"/>
    <col min="4" max="4" width="7.7109375" style="142" customWidth="1"/>
    <col min="5" max="5" width="29.57421875" style="142" customWidth="1"/>
    <col min="6" max="6" width="21.00390625" style="142" customWidth="1"/>
    <col min="7" max="7" width="13.28125" style="142" customWidth="1"/>
    <col min="8" max="19" width="11.421875" style="142" customWidth="1"/>
    <col min="20" max="16384" width="11.421875" style="119" customWidth="1"/>
  </cols>
  <sheetData>
    <row r="1" spans="1:7" ht="24" customHeight="1">
      <c r="A1" s="173" t="s">
        <v>413</v>
      </c>
      <c r="B1" s="173"/>
      <c r="C1" s="173"/>
      <c r="D1" s="173"/>
      <c r="E1" s="173"/>
      <c r="F1" s="162"/>
      <c r="G1" s="162"/>
    </row>
    <row r="2" spans="1:7" ht="24" customHeight="1">
      <c r="A2" s="172" t="s">
        <v>414</v>
      </c>
      <c r="B2" s="172"/>
      <c r="C2" s="172"/>
      <c r="D2" s="172"/>
      <c r="E2" s="172"/>
      <c r="F2" s="162"/>
      <c r="G2" s="162"/>
    </row>
    <row r="3" spans="1:7" ht="24" customHeight="1">
      <c r="A3" s="172" t="s">
        <v>415</v>
      </c>
      <c r="B3" s="172"/>
      <c r="C3" s="172"/>
      <c r="D3" s="172"/>
      <c r="E3" s="172"/>
      <c r="F3" s="162"/>
      <c r="G3" s="162"/>
    </row>
    <row r="4" ht="18">
      <c r="A4" s="143"/>
    </row>
    <row r="5" ht="15">
      <c r="A5" s="144"/>
    </row>
    <row r="6" spans="1:5" ht="18">
      <c r="A6" s="143" t="s">
        <v>105</v>
      </c>
      <c r="B6" s="145" t="s">
        <v>308</v>
      </c>
      <c r="D6" s="119"/>
      <c r="E6" s="147" t="s">
        <v>136</v>
      </c>
    </row>
    <row r="7" spans="1:5" ht="18">
      <c r="A7" s="143"/>
      <c r="B7" s="145" t="s">
        <v>410</v>
      </c>
      <c r="C7" s="145"/>
      <c r="D7" s="146"/>
      <c r="E7" s="147" t="s">
        <v>136</v>
      </c>
    </row>
    <row r="8" spans="1:5" ht="18">
      <c r="A8" s="143"/>
      <c r="B8" s="145"/>
      <c r="C8" s="145"/>
      <c r="D8" s="146"/>
      <c r="E8" s="146"/>
    </row>
    <row r="9" spans="1:5" ht="18">
      <c r="A9" s="143" t="s">
        <v>106</v>
      </c>
      <c r="B9" s="145" t="s">
        <v>306</v>
      </c>
      <c r="C9" s="145"/>
      <c r="D9" s="146"/>
      <c r="E9" s="147" t="s">
        <v>136</v>
      </c>
    </row>
    <row r="10" spans="1:5" ht="18">
      <c r="A10" s="143"/>
      <c r="B10" s="145"/>
      <c r="C10" s="145"/>
      <c r="D10" s="146"/>
      <c r="E10" s="147"/>
    </row>
    <row r="11" spans="1:5" ht="18">
      <c r="A11" s="143" t="s">
        <v>411</v>
      </c>
      <c r="B11" s="145" t="s">
        <v>355</v>
      </c>
      <c r="C11" s="145"/>
      <c r="D11" s="146"/>
      <c r="E11" s="147" t="s">
        <v>412</v>
      </c>
    </row>
    <row r="12" spans="1:5" ht="18">
      <c r="A12" s="143"/>
      <c r="B12" s="145"/>
      <c r="C12" s="145"/>
      <c r="D12" s="146"/>
      <c r="E12" s="146"/>
    </row>
    <row r="13" spans="1:5" ht="18">
      <c r="A13" s="143" t="s">
        <v>107</v>
      </c>
      <c r="B13" s="145" t="s">
        <v>324</v>
      </c>
      <c r="C13" s="145"/>
      <c r="D13" s="146"/>
      <c r="E13" s="147" t="s">
        <v>325</v>
      </c>
    </row>
    <row r="14" spans="1:5" ht="18">
      <c r="A14" s="143"/>
      <c r="B14" s="145"/>
      <c r="C14" s="145"/>
      <c r="D14" s="146"/>
      <c r="E14" s="146"/>
    </row>
    <row r="15" spans="1:5" ht="18">
      <c r="A15" s="143" t="s">
        <v>108</v>
      </c>
      <c r="B15" s="145" t="s">
        <v>112</v>
      </c>
      <c r="C15" s="145"/>
      <c r="D15" s="146"/>
      <c r="E15" s="147" t="s">
        <v>36</v>
      </c>
    </row>
    <row r="16" spans="1:5" ht="18">
      <c r="A16" s="143"/>
      <c r="B16" s="145" t="s">
        <v>287</v>
      </c>
      <c r="C16" s="145"/>
      <c r="D16" s="146"/>
      <c r="E16" s="147" t="s">
        <v>150</v>
      </c>
    </row>
    <row r="17" ht="18" customHeight="1"/>
    <row r="18" spans="1:5" ht="18">
      <c r="A18" s="143" t="s">
        <v>109</v>
      </c>
      <c r="B18" s="145" t="s">
        <v>152</v>
      </c>
      <c r="C18" s="145"/>
      <c r="D18" s="146"/>
      <c r="E18" s="147" t="s">
        <v>153</v>
      </c>
    </row>
    <row r="19" spans="1:5" ht="18">
      <c r="A19" s="143"/>
      <c r="B19" s="145" t="s">
        <v>154</v>
      </c>
      <c r="C19" s="145"/>
      <c r="D19" s="146"/>
      <c r="E19" s="147" t="s">
        <v>150</v>
      </c>
    </row>
    <row r="20" spans="1:5" ht="18">
      <c r="A20" s="143"/>
      <c r="B20" s="145"/>
      <c r="C20" s="145"/>
      <c r="D20" s="146"/>
      <c r="E20" s="147"/>
    </row>
    <row r="21" spans="1:5" ht="18">
      <c r="A21" s="143" t="s">
        <v>110</v>
      </c>
      <c r="B21" s="145" t="s">
        <v>111</v>
      </c>
      <c r="C21" s="145"/>
      <c r="D21" s="146"/>
      <c r="E21" s="147" t="s">
        <v>35</v>
      </c>
    </row>
    <row r="22" spans="1:5" ht="18">
      <c r="A22" s="144"/>
      <c r="B22" s="145"/>
      <c r="C22" s="145"/>
      <c r="D22" s="146"/>
      <c r="E22" s="147"/>
    </row>
    <row r="23" spans="1:5" ht="15">
      <c r="A23" s="144"/>
      <c r="E23" s="148"/>
    </row>
    <row r="24" spans="1:5" ht="15">
      <c r="A24" s="144"/>
      <c r="E24" s="148"/>
    </row>
    <row r="25" spans="1:5" ht="15">
      <c r="A25" s="144"/>
      <c r="E25" s="148"/>
    </row>
    <row r="26" spans="1:5" ht="15">
      <c r="A26" s="144"/>
      <c r="E26" s="148"/>
    </row>
    <row r="27" spans="1:5" ht="15">
      <c r="A27" s="144"/>
      <c r="E27" s="148"/>
    </row>
    <row r="28" spans="1:5" ht="15">
      <c r="A28" s="144"/>
      <c r="E28" s="148"/>
    </row>
    <row r="29" spans="1:5" ht="15">
      <c r="A29" s="144"/>
      <c r="E29" s="148"/>
    </row>
    <row r="30" ht="15">
      <c r="A30" s="144"/>
    </row>
    <row r="31" ht="15">
      <c r="A31" s="144"/>
    </row>
    <row r="32" ht="15">
      <c r="A32" s="144"/>
    </row>
    <row r="33" ht="15">
      <c r="A33" s="144"/>
    </row>
  </sheetData>
  <mergeCells count="3">
    <mergeCell ref="A2:E2"/>
    <mergeCell ref="A3:E3"/>
    <mergeCell ref="A1:E1"/>
  </mergeCells>
  <printOptions/>
  <pageMargins left="0.75" right="0.8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T20" sqref="T20"/>
    </sheetView>
  </sheetViews>
  <sheetFormatPr defaultColWidth="11.421875" defaultRowHeight="12.75"/>
  <cols>
    <col min="1" max="1" width="2.7109375" style="5" customWidth="1"/>
    <col min="2" max="2" width="23.28125" style="4" customWidth="1"/>
    <col min="3" max="3" width="20.5742187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6" customHeight="1"/>
    <row r="3" spans="1:14" s="7" customFormat="1" ht="15.75" customHeight="1">
      <c r="A3" s="6" t="s">
        <v>21</v>
      </c>
      <c r="D3" s="8" t="s">
        <v>398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6" customHeight="1"/>
    <row r="5" spans="1:20" s="7" customFormat="1" ht="18.75" customHeight="1">
      <c r="A5" s="9" t="s">
        <v>22</v>
      </c>
      <c r="B5" s="10"/>
      <c r="C5" s="11"/>
      <c r="D5" s="12" t="s">
        <v>20</v>
      </c>
      <c r="E5" s="13"/>
      <c r="F5" s="13"/>
      <c r="G5" s="13"/>
      <c r="H5" s="13"/>
      <c r="I5" s="14"/>
      <c r="J5" s="15"/>
      <c r="K5" s="12" t="s">
        <v>18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74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25</v>
      </c>
      <c r="B7" s="28" t="s">
        <v>399</v>
      </c>
      <c r="C7" s="29" t="s">
        <v>320</v>
      </c>
      <c r="D7" s="30">
        <v>0.375</v>
      </c>
      <c r="E7" s="31">
        <v>0</v>
      </c>
      <c r="F7" s="32">
        <v>0</v>
      </c>
      <c r="G7" s="154">
        <f aca="true" t="shared" si="0" ref="G7:G30">SUM(E7:F7)</f>
        <v>0</v>
      </c>
      <c r="H7" s="155">
        <v>0</v>
      </c>
      <c r="I7" s="35">
        <f>RANK(G7,(G7,G8,G9,G10,G11,G12,G13,G14,G15,G16,G17,G18,G19,G20,G21,G22,G23,G24,G25,G26,G27,G28,G29,G30))</f>
        <v>23</v>
      </c>
      <c r="J7" s="36"/>
      <c r="K7" s="31"/>
      <c r="L7" s="32"/>
      <c r="M7" s="37">
        <f aca="true" t="shared" si="1" ref="M7:M28">SUM(K7:L7)</f>
        <v>0</v>
      </c>
      <c r="N7" s="34"/>
      <c r="O7" s="36"/>
      <c r="P7" s="77">
        <f aca="true" t="shared" si="2" ref="P7:Q22">E7+K7</f>
        <v>0</v>
      </c>
      <c r="Q7" s="78">
        <f t="shared" si="2"/>
        <v>0</v>
      </c>
      <c r="R7" s="154">
        <f aca="true" t="shared" si="3" ref="R7:R30">SUM(P7:Q7)</f>
        <v>0</v>
      </c>
      <c r="S7" s="40">
        <f>H7+N7</f>
        <v>0</v>
      </c>
      <c r="T7" s="35">
        <f>RANK(R7,(R7,R8,R9,R10,R11,R12,R13,R14,R15,R16,R17,R18,R19,R20,R21,R22,R23,R24,R25,R26,R27,R28,R29,R30))</f>
        <v>23</v>
      </c>
    </row>
    <row r="8" spans="1:20" ht="18.75" customHeight="1">
      <c r="A8" s="42">
        <v>26</v>
      </c>
      <c r="B8" s="43" t="s">
        <v>182</v>
      </c>
      <c r="C8" s="44" t="s">
        <v>183</v>
      </c>
      <c r="D8" s="30"/>
      <c r="E8" s="31">
        <v>576</v>
      </c>
      <c r="F8" s="32">
        <v>263</v>
      </c>
      <c r="G8" s="37">
        <f t="shared" si="0"/>
        <v>839</v>
      </c>
      <c r="H8" s="155">
        <v>15</v>
      </c>
      <c r="I8" s="156">
        <f>RANK(G8,(G8,G9,G10,G11,G12,G13,G14,G15,G16,G17,G18,G19,G20,G21,G22,G23,G24,G25,G26,G27,G28,G29,G30,G7))</f>
        <v>5</v>
      </c>
      <c r="J8" s="46"/>
      <c r="K8" s="31">
        <v>555</v>
      </c>
      <c r="L8" s="32">
        <v>268</v>
      </c>
      <c r="M8" s="37">
        <f t="shared" si="1"/>
        <v>823</v>
      </c>
      <c r="N8" s="34">
        <v>6</v>
      </c>
      <c r="O8" s="47"/>
      <c r="P8" s="48">
        <f t="shared" si="2"/>
        <v>1131</v>
      </c>
      <c r="Q8" s="78">
        <f t="shared" si="2"/>
        <v>531</v>
      </c>
      <c r="R8" s="79">
        <f t="shared" si="3"/>
        <v>1662</v>
      </c>
      <c r="S8" s="40">
        <f aca="true" t="shared" si="4" ref="S8:S30">H8+N8</f>
        <v>21</v>
      </c>
      <c r="T8" s="35">
        <f>RANK(R8,(R8,R9,R10,R11,R12,R13,R14,R15,R16,R17,R18,R19,R20,R21,R22,R23,R24,R25,R26,R27,R28,R29,R30,R7))</f>
        <v>6</v>
      </c>
    </row>
    <row r="9" spans="1:20" ht="18.75" customHeight="1">
      <c r="A9" s="42">
        <v>27</v>
      </c>
      <c r="B9" s="43" t="s">
        <v>357</v>
      </c>
      <c r="C9" s="44" t="s">
        <v>352</v>
      </c>
      <c r="D9" s="30"/>
      <c r="E9" s="31">
        <v>581</v>
      </c>
      <c r="F9" s="32">
        <v>287</v>
      </c>
      <c r="G9" s="37">
        <f t="shared" si="0"/>
        <v>868</v>
      </c>
      <c r="H9" s="155">
        <v>9</v>
      </c>
      <c r="I9" s="156">
        <f>RANK(G9,(G9,G10,G11,G12,G13,G14,G15,G16,G17,G18,G19,G20,G21,G22,G23,G24,G25,G26,G27,G28,G29,G30,G7,G8))</f>
        <v>2</v>
      </c>
      <c r="J9" s="46"/>
      <c r="K9" s="31">
        <v>607</v>
      </c>
      <c r="L9" s="32">
        <v>304</v>
      </c>
      <c r="M9" s="37">
        <f t="shared" si="1"/>
        <v>911</v>
      </c>
      <c r="N9" s="34">
        <v>7</v>
      </c>
      <c r="O9" s="46"/>
      <c r="P9" s="48">
        <f t="shared" si="2"/>
        <v>1188</v>
      </c>
      <c r="Q9" s="78">
        <f t="shared" si="2"/>
        <v>591</v>
      </c>
      <c r="R9" s="79">
        <f t="shared" si="3"/>
        <v>1779</v>
      </c>
      <c r="S9" s="40">
        <f t="shared" si="4"/>
        <v>16</v>
      </c>
      <c r="T9" s="35">
        <f>RANK(R9,(R9,R10,R11,R12,R13,R14,R15,R16,R17,R18,R19,R20,R21,R22,R23,R24,R25,R26,R27,R28,R29,R30,R7,R8))</f>
        <v>2</v>
      </c>
    </row>
    <row r="10" spans="1:20" ht="18.75" customHeight="1">
      <c r="A10" s="42">
        <v>28</v>
      </c>
      <c r="B10" s="43" t="s">
        <v>302</v>
      </c>
      <c r="C10" s="44" t="s">
        <v>303</v>
      </c>
      <c r="D10" s="30"/>
      <c r="E10" s="31">
        <v>581</v>
      </c>
      <c r="F10" s="32">
        <v>234</v>
      </c>
      <c r="G10" s="37">
        <f t="shared" si="0"/>
        <v>815</v>
      </c>
      <c r="H10" s="155">
        <v>12</v>
      </c>
      <c r="I10" s="35">
        <f>RANK(G10,(G10,G11,G12,G13,G14,G15,G16,G17,G18,G19,G20,G21,G22,G23,G24,G25,G26,G27,G28,G29,G30,G7,G8,G9))</f>
        <v>11</v>
      </c>
      <c r="J10" s="46"/>
      <c r="K10" s="31"/>
      <c r="L10" s="32"/>
      <c r="M10" s="37">
        <f t="shared" si="1"/>
        <v>0</v>
      </c>
      <c r="N10" s="40"/>
      <c r="O10" s="47"/>
      <c r="P10" s="48">
        <f t="shared" si="2"/>
        <v>581</v>
      </c>
      <c r="Q10" s="78">
        <f t="shared" si="2"/>
        <v>234</v>
      </c>
      <c r="R10" s="79">
        <f t="shared" si="3"/>
        <v>815</v>
      </c>
      <c r="S10" s="40">
        <f t="shared" si="4"/>
        <v>12</v>
      </c>
      <c r="T10" s="35">
        <f>RANK(R10,(R10,R11,R12,R13,R14,R15,R16,R17,R18,R19,R20,R21,R22,R23,R24,R25,R26,R27,R28,R29,R30,R7,R8,R9))</f>
        <v>11</v>
      </c>
    </row>
    <row r="11" spans="1:20" ht="18.75" customHeight="1">
      <c r="A11" s="42">
        <v>29</v>
      </c>
      <c r="B11" s="150" t="s">
        <v>227</v>
      </c>
      <c r="C11" s="44" t="s">
        <v>161</v>
      </c>
      <c r="D11" s="30">
        <v>0.4375</v>
      </c>
      <c r="E11" s="31">
        <v>557</v>
      </c>
      <c r="F11" s="32">
        <v>230</v>
      </c>
      <c r="G11" s="154">
        <f t="shared" si="0"/>
        <v>787</v>
      </c>
      <c r="H11" s="155">
        <v>11</v>
      </c>
      <c r="I11" s="35">
        <f>RANK(G11,(G11,G12,G13,G14,G15,G16,G17,G18,G19,G20,G21,G22,G23,G24,G25,G26,G27,G28,G29,G30,G7,G8,G9,G10))</f>
        <v>20</v>
      </c>
      <c r="J11" s="46"/>
      <c r="K11" s="31"/>
      <c r="L11" s="32"/>
      <c r="M11" s="37">
        <f t="shared" si="1"/>
        <v>0</v>
      </c>
      <c r="N11" s="40"/>
      <c r="O11" s="47"/>
      <c r="P11" s="48">
        <f t="shared" si="2"/>
        <v>557</v>
      </c>
      <c r="Q11" s="78">
        <f t="shared" si="2"/>
        <v>230</v>
      </c>
      <c r="R11" s="154">
        <f t="shared" si="3"/>
        <v>787</v>
      </c>
      <c r="S11" s="40">
        <f t="shared" si="4"/>
        <v>11</v>
      </c>
      <c r="T11" s="35">
        <f>RANK(R11,(R11,R12,R13,R14,R15,R16,R17,R18,R19,R20,R21,R22,R23,R24,R25,R26,R27,R28,R29,R30,R7,R8,R9,R10))</f>
        <v>20</v>
      </c>
    </row>
    <row r="12" spans="1:20" ht="18.75" customHeight="1">
      <c r="A12" s="42">
        <v>30</v>
      </c>
      <c r="B12" s="43" t="s">
        <v>224</v>
      </c>
      <c r="C12" s="44" t="s">
        <v>225</v>
      </c>
      <c r="D12" s="30"/>
      <c r="E12" s="31">
        <v>586</v>
      </c>
      <c r="F12" s="32">
        <v>248</v>
      </c>
      <c r="G12" s="37">
        <f t="shared" si="0"/>
        <v>834</v>
      </c>
      <c r="H12" s="155">
        <v>17</v>
      </c>
      <c r="I12" s="156">
        <f>RANK(G12,(G12,G13,G14,G15,G16,G17,G18,G19,G20,G21,G22,G23,G24,G25,G26,G27,G28,G29,G30,G7,G8,G9,G10,G11))</f>
        <v>7</v>
      </c>
      <c r="J12" s="46"/>
      <c r="K12" s="31">
        <v>587</v>
      </c>
      <c r="L12" s="32">
        <v>236</v>
      </c>
      <c r="M12" s="37">
        <f t="shared" si="1"/>
        <v>823</v>
      </c>
      <c r="N12" s="34">
        <v>16</v>
      </c>
      <c r="O12" s="47"/>
      <c r="P12" s="48">
        <f t="shared" si="2"/>
        <v>1173</v>
      </c>
      <c r="Q12" s="78">
        <f t="shared" si="2"/>
        <v>484</v>
      </c>
      <c r="R12" s="79">
        <f t="shared" si="3"/>
        <v>1657</v>
      </c>
      <c r="S12" s="40">
        <f t="shared" si="4"/>
        <v>33</v>
      </c>
      <c r="T12" s="35">
        <f>RANK(R12,(R12,R13,R14,R15,R16,R17,R18,R19,R20,R21,R22,R23,R24,R25,R26,R27,R28,R29,R30,R7,R8,R9,R10,R11))</f>
        <v>7</v>
      </c>
    </row>
    <row r="13" spans="1:20" ht="18.75" customHeight="1">
      <c r="A13" s="42">
        <v>31</v>
      </c>
      <c r="B13" s="43" t="s">
        <v>324</v>
      </c>
      <c r="C13" s="44" t="s">
        <v>325</v>
      </c>
      <c r="D13" s="51"/>
      <c r="E13" s="31">
        <v>597</v>
      </c>
      <c r="F13" s="32">
        <v>286</v>
      </c>
      <c r="G13" s="37">
        <f t="shared" si="0"/>
        <v>883</v>
      </c>
      <c r="H13" s="155">
        <v>7</v>
      </c>
      <c r="I13" s="156">
        <f>RANK(G13,(G13,G14,G15,G16,G17,G18,G19,G20,G21,G22,G23,G24,G25,G26,G27,G28,G29,G30,G7,G8,G9,G10,G11,G12))</f>
        <v>1</v>
      </c>
      <c r="J13" s="46"/>
      <c r="K13" s="31">
        <v>600</v>
      </c>
      <c r="L13" s="32">
        <v>314</v>
      </c>
      <c r="M13" s="37">
        <f t="shared" si="1"/>
        <v>914</v>
      </c>
      <c r="N13" s="34">
        <v>4</v>
      </c>
      <c r="O13" s="47"/>
      <c r="P13" s="48">
        <f t="shared" si="2"/>
        <v>1197</v>
      </c>
      <c r="Q13" s="78">
        <f t="shared" si="2"/>
        <v>600</v>
      </c>
      <c r="R13" s="79">
        <f t="shared" si="3"/>
        <v>1797</v>
      </c>
      <c r="S13" s="40">
        <f t="shared" si="4"/>
        <v>11</v>
      </c>
      <c r="T13" s="35">
        <f>RANK(R13,(R13,R14,R15,R16,R17,R18,R19,R20,R21,R22,R23,R24,R25,R26,R27,R28,R29,R30,R7,R8,R9,R10,R11,R12))</f>
        <v>1</v>
      </c>
    </row>
    <row r="14" spans="1:20" ht="18.75" customHeight="1">
      <c r="A14" s="42">
        <v>32</v>
      </c>
      <c r="B14" s="43" t="s">
        <v>400</v>
      </c>
      <c r="C14" s="52" t="s">
        <v>225</v>
      </c>
      <c r="D14" s="30"/>
      <c r="E14" s="31">
        <v>570</v>
      </c>
      <c r="F14" s="32">
        <v>218</v>
      </c>
      <c r="G14" s="154">
        <f t="shared" si="0"/>
        <v>788</v>
      </c>
      <c r="H14" s="155">
        <v>22</v>
      </c>
      <c r="I14" s="35">
        <f>RANK(G14,(G14,G15,G16,G17,G18,G19,G20,G21,G22,G23,G24,G25,G26,G27,G28,G29,G30,G7,G8,G9,G10,G11,G12,G13))</f>
        <v>19</v>
      </c>
      <c r="J14" s="46"/>
      <c r="K14" s="31"/>
      <c r="L14" s="32"/>
      <c r="M14" s="37">
        <f t="shared" si="1"/>
        <v>0</v>
      </c>
      <c r="N14" s="34"/>
      <c r="O14" s="46"/>
      <c r="P14" s="48">
        <f t="shared" si="2"/>
        <v>570</v>
      </c>
      <c r="Q14" s="78">
        <f t="shared" si="2"/>
        <v>218</v>
      </c>
      <c r="R14" s="154">
        <f t="shared" si="3"/>
        <v>788</v>
      </c>
      <c r="S14" s="40">
        <f t="shared" si="4"/>
        <v>22</v>
      </c>
      <c r="T14" s="35">
        <f>RANK(R14,(R14,R15,R16,R17,R18,R19,R20,R21,R22,R23,R24,R25,R26,R27,R28,R29,R30,R7,R8,R9,R10,R11,R12,R13))</f>
        <v>19</v>
      </c>
    </row>
    <row r="15" spans="1:20" ht="18.75" customHeight="1">
      <c r="A15" s="42">
        <v>33</v>
      </c>
      <c r="B15" s="43" t="s">
        <v>281</v>
      </c>
      <c r="C15" s="52" t="s">
        <v>150</v>
      </c>
      <c r="D15" s="30">
        <v>0.5</v>
      </c>
      <c r="E15" s="31">
        <v>576</v>
      </c>
      <c r="F15" s="32">
        <v>228</v>
      </c>
      <c r="G15" s="37">
        <f t="shared" si="0"/>
        <v>804</v>
      </c>
      <c r="H15" s="155">
        <v>17</v>
      </c>
      <c r="I15" s="35">
        <f>RANK(G15,(G15,G16,G17,G18,G19,G20,G21,G22,G23,G24,G25,G26,G27,G28,G29,G30,G7,G8,G9,G10,G11,G12,G13,G14))</f>
        <v>14</v>
      </c>
      <c r="J15" s="46"/>
      <c r="K15" s="31"/>
      <c r="L15" s="32"/>
      <c r="M15" s="37">
        <f t="shared" si="1"/>
        <v>0</v>
      </c>
      <c r="N15" s="34"/>
      <c r="O15" s="47"/>
      <c r="P15" s="48">
        <f t="shared" si="2"/>
        <v>576</v>
      </c>
      <c r="Q15" s="78">
        <f t="shared" si="2"/>
        <v>228</v>
      </c>
      <c r="R15" s="79">
        <f t="shared" si="3"/>
        <v>804</v>
      </c>
      <c r="S15" s="40">
        <f t="shared" si="4"/>
        <v>17</v>
      </c>
      <c r="T15" s="35">
        <f>RANK(R15,(R15,R16,R17,R18,R19,R20,R21,R22,R23,R24,R25,R26,R27,R28,R29,R30,R7,R8,R9,R10,R11,R12,R13,R14))</f>
        <v>14</v>
      </c>
    </row>
    <row r="16" spans="1:20" ht="18.75" customHeight="1">
      <c r="A16" s="42">
        <v>34</v>
      </c>
      <c r="B16" s="43" t="s">
        <v>358</v>
      </c>
      <c r="C16" s="44" t="s">
        <v>359</v>
      </c>
      <c r="D16" s="30"/>
      <c r="E16" s="31">
        <v>542</v>
      </c>
      <c r="F16" s="32">
        <v>262</v>
      </c>
      <c r="G16" s="37">
        <f t="shared" si="0"/>
        <v>804</v>
      </c>
      <c r="H16" s="155">
        <v>10</v>
      </c>
      <c r="I16" s="35">
        <f>RANK(G16,(G16,G17,G18,G19,G20,G21,G22,G23,G24,G25,G26,G27,G28,G29,G30,G7,G8,G9,G10,G11,G12,G13,G14,G15))</f>
        <v>14</v>
      </c>
      <c r="J16" s="46"/>
      <c r="K16" s="31"/>
      <c r="L16" s="32"/>
      <c r="M16" s="37">
        <f t="shared" si="1"/>
        <v>0</v>
      </c>
      <c r="N16" s="34"/>
      <c r="O16" s="47"/>
      <c r="P16" s="48">
        <f t="shared" si="2"/>
        <v>542</v>
      </c>
      <c r="Q16" s="78">
        <f t="shared" si="2"/>
        <v>262</v>
      </c>
      <c r="R16" s="79">
        <f t="shared" si="3"/>
        <v>804</v>
      </c>
      <c r="S16" s="40">
        <f t="shared" si="4"/>
        <v>10</v>
      </c>
      <c r="T16" s="35">
        <f>RANK(R16,(R16,R17,R18,R19,R20,R21,R22,R23,R24,R25,R26,R27,R28,R29,R30,R7,R8,R9,R10,R11,R12,R13,R14,R15))</f>
        <v>14</v>
      </c>
    </row>
    <row r="17" spans="1:20" ht="18.75" customHeight="1">
      <c r="A17" s="42">
        <v>35</v>
      </c>
      <c r="B17" s="43" t="s">
        <v>262</v>
      </c>
      <c r="C17" s="44" t="s">
        <v>263</v>
      </c>
      <c r="D17" s="30"/>
      <c r="E17" s="31">
        <v>528</v>
      </c>
      <c r="F17" s="32">
        <v>226</v>
      </c>
      <c r="G17" s="154">
        <f t="shared" si="0"/>
        <v>754</v>
      </c>
      <c r="H17" s="155">
        <v>17</v>
      </c>
      <c r="I17" s="35">
        <f>RANK(G17,(G17,G18,G19,G20,G21,G22,G23,G24,G25,G26,G27,G28,G29,G30,G7,G8,G9,G10,G11,G12,G13,G14,G15,G16))</f>
        <v>22</v>
      </c>
      <c r="J17" s="46"/>
      <c r="K17" s="31"/>
      <c r="L17" s="32"/>
      <c r="M17" s="37">
        <f t="shared" si="1"/>
        <v>0</v>
      </c>
      <c r="N17" s="40"/>
      <c r="O17" s="47"/>
      <c r="P17" s="48">
        <f t="shared" si="2"/>
        <v>528</v>
      </c>
      <c r="Q17" s="78">
        <f t="shared" si="2"/>
        <v>226</v>
      </c>
      <c r="R17" s="154">
        <f t="shared" si="3"/>
        <v>754</v>
      </c>
      <c r="S17" s="40">
        <f t="shared" si="4"/>
        <v>17</v>
      </c>
      <c r="T17" s="35">
        <f>RANK(R17,(R17,R18,R19,R20,R21,R22,R23,R24,R25,R26,R27,R28,R29,R30,R7,R8,R9,R10,R11,R12,R13,R14,R15,R16))</f>
        <v>22</v>
      </c>
    </row>
    <row r="18" spans="1:20" ht="18.75" customHeight="1">
      <c r="A18" s="42">
        <v>36</v>
      </c>
      <c r="B18" s="43" t="s">
        <v>199</v>
      </c>
      <c r="C18" s="52" t="s">
        <v>200</v>
      </c>
      <c r="D18" s="30"/>
      <c r="E18" s="31">
        <v>551</v>
      </c>
      <c r="F18" s="32">
        <v>226</v>
      </c>
      <c r="G18" s="154">
        <f t="shared" si="0"/>
        <v>777</v>
      </c>
      <c r="H18" s="155">
        <v>19</v>
      </c>
      <c r="I18" s="35">
        <f>RANK(G18,(G18,G19,G20,G21,G22,G23,G24,G25,G26,G27,G28,G29,G30,G7,G8,G9,G10,G11,G12,G13,G14,G15,G16,G17))</f>
        <v>21</v>
      </c>
      <c r="J18" s="46"/>
      <c r="K18" s="31"/>
      <c r="L18" s="32"/>
      <c r="M18" s="37">
        <f t="shared" si="1"/>
        <v>0</v>
      </c>
      <c r="N18" s="54"/>
      <c r="O18" s="55"/>
      <c r="P18" s="48">
        <f t="shared" si="2"/>
        <v>551</v>
      </c>
      <c r="Q18" s="78">
        <f t="shared" si="2"/>
        <v>226</v>
      </c>
      <c r="R18" s="154">
        <f t="shared" si="3"/>
        <v>777</v>
      </c>
      <c r="S18" s="40">
        <f t="shared" si="4"/>
        <v>19</v>
      </c>
      <c r="T18" s="35">
        <f>RANK(R18,(R18,R19,R20,R21,R22,R23,R24,R25,R26,R27,R28,R29,R30,R7,R8,R9,R10,R11,R12,R13,R14,R15,R16,R17))</f>
        <v>21</v>
      </c>
    </row>
    <row r="19" spans="1:20" ht="18.75" customHeight="1">
      <c r="A19" s="42">
        <v>37</v>
      </c>
      <c r="B19" s="43" t="s">
        <v>304</v>
      </c>
      <c r="C19" s="52" t="s">
        <v>305</v>
      </c>
      <c r="D19" s="30">
        <v>0.5625</v>
      </c>
      <c r="E19" s="31">
        <v>584</v>
      </c>
      <c r="F19" s="32">
        <v>259</v>
      </c>
      <c r="G19" s="37">
        <f t="shared" si="0"/>
        <v>843</v>
      </c>
      <c r="H19" s="155">
        <v>10</v>
      </c>
      <c r="I19" s="156">
        <f>RANK(G19,(G19,G20,G21,G22,G23,G24,G25,G26,G27,G28,G29,G30,G7,G8,G9,G10,G11,G12,G13,G14,G15,G16,G17,G18))</f>
        <v>4</v>
      </c>
      <c r="J19" s="46"/>
      <c r="K19" s="31">
        <v>605</v>
      </c>
      <c r="L19" s="32">
        <v>275</v>
      </c>
      <c r="M19" s="37">
        <f t="shared" si="1"/>
        <v>880</v>
      </c>
      <c r="N19" s="34">
        <v>6</v>
      </c>
      <c r="O19" s="47"/>
      <c r="P19" s="48">
        <f t="shared" si="2"/>
        <v>1189</v>
      </c>
      <c r="Q19" s="78">
        <f t="shared" si="2"/>
        <v>534</v>
      </c>
      <c r="R19" s="79">
        <f t="shared" si="3"/>
        <v>1723</v>
      </c>
      <c r="S19" s="40">
        <f t="shared" si="4"/>
        <v>16</v>
      </c>
      <c r="T19" s="35">
        <f>RANK(R19,(R19,R20,R21,R22,R23,R24,R25,R26,R27,R28,R29,R30,R7,R8,R9,R10,R11,R12,R13,R14,R15,R16,R17,R18))+1</f>
        <v>5</v>
      </c>
    </row>
    <row r="20" spans="1:20" ht="18.75" customHeight="1">
      <c r="A20" s="42">
        <v>38</v>
      </c>
      <c r="B20" s="56" t="s">
        <v>228</v>
      </c>
      <c r="C20" s="44" t="s">
        <v>229</v>
      </c>
      <c r="D20" s="30"/>
      <c r="E20" s="31">
        <v>571</v>
      </c>
      <c r="F20" s="32">
        <v>219</v>
      </c>
      <c r="G20" s="154">
        <f t="shared" si="0"/>
        <v>790</v>
      </c>
      <c r="H20" s="155">
        <v>20</v>
      </c>
      <c r="I20" s="156">
        <f>RANK(G20,(G20,G21,G22,G23,G24,G25,G26,G27,G28,G29,G30,G7,G8,G9,G10,G11,G12,G13,G14,G15,G16,G17,G18,G19))</f>
        <v>18</v>
      </c>
      <c r="J20" s="46"/>
      <c r="K20" s="31"/>
      <c r="L20" s="32"/>
      <c r="M20" s="37"/>
      <c r="N20" s="40"/>
      <c r="O20" s="47"/>
      <c r="P20" s="48">
        <f t="shared" si="2"/>
        <v>571</v>
      </c>
      <c r="Q20" s="78">
        <f t="shared" si="2"/>
        <v>219</v>
      </c>
      <c r="R20" s="154">
        <f t="shared" si="3"/>
        <v>790</v>
      </c>
      <c r="S20" s="40">
        <f t="shared" si="4"/>
        <v>20</v>
      </c>
      <c r="T20" s="35">
        <f>RANK(R20,(R20,R21,R22,R23,R24,R25,R26,R27,R28,R29,R30,R7,R8,R9,R10,R11,R12,R13,R14,R15,R16,R17,R18,R19))</f>
        <v>18</v>
      </c>
    </row>
    <row r="21" spans="1:20" ht="18.75" customHeight="1">
      <c r="A21" s="42">
        <v>39</v>
      </c>
      <c r="B21" s="56" t="s">
        <v>226</v>
      </c>
      <c r="C21" s="44" t="s">
        <v>379</v>
      </c>
      <c r="D21" s="30"/>
      <c r="E21" s="31">
        <v>566</v>
      </c>
      <c r="F21" s="32">
        <v>266</v>
      </c>
      <c r="G21" s="37">
        <f t="shared" si="0"/>
        <v>832</v>
      </c>
      <c r="H21" s="155">
        <v>11</v>
      </c>
      <c r="I21" s="156">
        <f>RANK(G21,(G21,G22,G23,G24,G25,G26,G27,G28,G29,G30,G7,G8,G9,G10,G11,G12,G13,G14,G15,G16,G17,G18,G19,G20))</f>
        <v>8</v>
      </c>
      <c r="J21" s="46"/>
      <c r="K21" s="31">
        <v>618</v>
      </c>
      <c r="L21" s="32">
        <v>303</v>
      </c>
      <c r="M21" s="37">
        <v>921</v>
      </c>
      <c r="N21" s="34">
        <v>7</v>
      </c>
      <c r="O21" s="46"/>
      <c r="P21" s="48">
        <f t="shared" si="2"/>
        <v>1184</v>
      </c>
      <c r="Q21" s="78">
        <f t="shared" si="2"/>
        <v>569</v>
      </c>
      <c r="R21" s="79">
        <f t="shared" si="3"/>
        <v>1753</v>
      </c>
      <c r="S21" s="40">
        <f t="shared" si="4"/>
        <v>18</v>
      </c>
      <c r="T21" s="35">
        <f>RANK(R21,(R21,R22,R23,R24,R25,R26,R27,R28,R29,R30,R7,R8,R9,R10,R11,R12,R13,R14,R15,R16,R17,R18,R19,R20))</f>
        <v>3</v>
      </c>
    </row>
    <row r="22" spans="1:20" ht="18.75" customHeight="1">
      <c r="A22" s="42">
        <v>40</v>
      </c>
      <c r="B22" s="56" t="s">
        <v>326</v>
      </c>
      <c r="C22" s="44" t="s">
        <v>327</v>
      </c>
      <c r="D22" s="30"/>
      <c r="E22" s="31">
        <v>556</v>
      </c>
      <c r="F22" s="32">
        <v>280</v>
      </c>
      <c r="G22" s="37">
        <f t="shared" si="0"/>
        <v>836</v>
      </c>
      <c r="H22" s="155">
        <v>10</v>
      </c>
      <c r="I22" s="156">
        <f>RANK(G22,(G22,G23,G24,G25,G26,G27,G28,G29,G30,G7,G8,G9,G10,G11,G12,G13,G14,G15,G16,G17,G18,G19,G20,G21))</f>
        <v>6</v>
      </c>
      <c r="J22" s="46"/>
      <c r="K22" s="31">
        <v>555</v>
      </c>
      <c r="L22" s="32">
        <v>258</v>
      </c>
      <c r="M22" s="37">
        <f t="shared" si="1"/>
        <v>813</v>
      </c>
      <c r="N22" s="34">
        <v>16</v>
      </c>
      <c r="O22" s="46"/>
      <c r="P22" s="48">
        <f t="shared" si="2"/>
        <v>1111</v>
      </c>
      <c r="Q22" s="78">
        <f t="shared" si="2"/>
        <v>538</v>
      </c>
      <c r="R22" s="79">
        <f t="shared" si="3"/>
        <v>1649</v>
      </c>
      <c r="S22" s="40">
        <f t="shared" si="4"/>
        <v>26</v>
      </c>
      <c r="T22" s="35">
        <f>RANK(R22,(R22,R23,R24,R25,R26,R27,R28,R29,R30,R7,R8,R9,R10,R11,R12,R13,R14,R15,R16,R17,R18,R19,R20,R21))</f>
        <v>8</v>
      </c>
    </row>
    <row r="23" spans="1:20" ht="18.75" customHeight="1">
      <c r="A23" s="42">
        <v>41</v>
      </c>
      <c r="B23" s="43" t="s">
        <v>184</v>
      </c>
      <c r="C23" s="44" t="s">
        <v>177</v>
      </c>
      <c r="D23" s="30">
        <v>0.625</v>
      </c>
      <c r="E23" s="31">
        <v>550</v>
      </c>
      <c r="F23" s="32">
        <v>242</v>
      </c>
      <c r="G23" s="154">
        <f t="shared" si="0"/>
        <v>792</v>
      </c>
      <c r="H23" s="155">
        <v>12</v>
      </c>
      <c r="I23" s="35">
        <f>RANK(G23,(G23,G24,G25,G26,G27,G28,G29,G30,G7,G8,G9,G10,G11,G12,G13,G14,G15,G16,G17,G18,G19,G20,G21,G22))</f>
        <v>17</v>
      </c>
      <c r="J23" s="46"/>
      <c r="K23" s="31"/>
      <c r="L23" s="32"/>
      <c r="M23" s="37">
        <f t="shared" si="1"/>
        <v>0</v>
      </c>
      <c r="N23" s="34"/>
      <c r="O23" s="47"/>
      <c r="P23" s="48">
        <f aca="true" t="shared" si="5" ref="P23:Q30">E23+K23</f>
        <v>550</v>
      </c>
      <c r="Q23" s="78">
        <f t="shared" si="5"/>
        <v>242</v>
      </c>
      <c r="R23" s="154">
        <f t="shared" si="3"/>
        <v>792</v>
      </c>
      <c r="S23" s="40">
        <f t="shared" si="4"/>
        <v>12</v>
      </c>
      <c r="T23" s="35">
        <f>RANK(R23,(R23,R24,R25,R26,R27,R28,R29,R30,R7,R8,R9,R10,R11,R12,R13,R14,R15,R16,R17,R18,R19,R20,R21,R22))</f>
        <v>17</v>
      </c>
    </row>
    <row r="24" spans="1:20" ht="18.75" customHeight="1">
      <c r="A24" s="42">
        <v>42</v>
      </c>
      <c r="B24" s="43" t="s">
        <v>282</v>
      </c>
      <c r="C24" s="44" t="s">
        <v>150</v>
      </c>
      <c r="D24" s="30"/>
      <c r="E24" s="31">
        <v>575</v>
      </c>
      <c r="F24" s="32">
        <v>251</v>
      </c>
      <c r="G24" s="154">
        <f t="shared" si="0"/>
        <v>826</v>
      </c>
      <c r="H24" s="155">
        <v>11</v>
      </c>
      <c r="I24" s="35">
        <f>RANK(G24,(G24,G25,G26,G27,G28,G29,G30,G7,G8,G9,G10,G11,G12,G13,G14,G15,G16,G17,G18,G19,G20,G21,G22,G23))</f>
        <v>10</v>
      </c>
      <c r="J24" s="46"/>
      <c r="K24" s="31"/>
      <c r="L24" s="32"/>
      <c r="M24" s="37">
        <f t="shared" si="1"/>
        <v>0</v>
      </c>
      <c r="N24" s="40"/>
      <c r="O24" s="47"/>
      <c r="P24" s="48">
        <f t="shared" si="5"/>
        <v>575</v>
      </c>
      <c r="Q24" s="78">
        <f t="shared" si="5"/>
        <v>251</v>
      </c>
      <c r="R24" s="79">
        <f t="shared" si="3"/>
        <v>826</v>
      </c>
      <c r="S24" s="40">
        <f t="shared" si="4"/>
        <v>11</v>
      </c>
      <c r="T24" s="35">
        <f>RANK(R24,(R24,R25,R26,R27,R28,R29,R30,R7,R8,R9,R10,R11,R12,R13,R14,R15,R16,R17,R18,R19,R20,R21,R22,R23))</f>
        <v>10</v>
      </c>
    </row>
    <row r="25" spans="1:20" ht="18.75" customHeight="1">
      <c r="A25" s="42">
        <v>43</v>
      </c>
      <c r="B25" s="43" t="s">
        <v>392</v>
      </c>
      <c r="C25" s="44" t="s">
        <v>285</v>
      </c>
      <c r="D25" s="30"/>
      <c r="E25" s="31">
        <v>553</v>
      </c>
      <c r="F25" s="32">
        <v>256</v>
      </c>
      <c r="G25" s="37">
        <f t="shared" si="0"/>
        <v>809</v>
      </c>
      <c r="H25" s="155">
        <v>15</v>
      </c>
      <c r="I25" s="35">
        <f>RANK(G25,(G25,G26,G27,G28,G29,G30,G7,G8,G9,G10,G11,G12,G13,G14,G15,G16,G17,G18,G19,G20,G21,G22,G23,G24))</f>
        <v>12</v>
      </c>
      <c r="J25" s="46"/>
      <c r="K25" s="31"/>
      <c r="L25" s="32"/>
      <c r="M25" s="37">
        <f t="shared" si="1"/>
        <v>0</v>
      </c>
      <c r="N25" s="34"/>
      <c r="O25" s="47"/>
      <c r="P25" s="48">
        <f t="shared" si="5"/>
        <v>553</v>
      </c>
      <c r="Q25" s="78">
        <f t="shared" si="5"/>
        <v>256</v>
      </c>
      <c r="R25" s="79">
        <f t="shared" si="3"/>
        <v>809</v>
      </c>
      <c r="S25" s="40">
        <f t="shared" si="4"/>
        <v>15</v>
      </c>
      <c r="T25" s="35">
        <f>RANK(R25,(R25,R26,R27,R28,R29,R30,R7,R8,R9,R10,R11,R12,R13,R14,R15,R16,R17,R18,R19,R20,R21,R22,R23,R24))</f>
        <v>12</v>
      </c>
    </row>
    <row r="26" spans="1:20" ht="18.75" customHeight="1">
      <c r="A26" s="42">
        <v>44</v>
      </c>
      <c r="B26" s="43" t="s">
        <v>264</v>
      </c>
      <c r="C26" s="44" t="s">
        <v>265</v>
      </c>
      <c r="D26" s="30"/>
      <c r="E26" s="31">
        <v>583</v>
      </c>
      <c r="F26" s="32">
        <v>225</v>
      </c>
      <c r="G26" s="37">
        <f>SUM(E26:F26)</f>
        <v>808</v>
      </c>
      <c r="H26" s="155">
        <v>16</v>
      </c>
      <c r="I26" s="35">
        <f>RANK(G26,(G26,G27,G28,G29,G30,G7,G8,G9,G10,G11,G12,G13,G14,G15,G16,G17,G18,G19,G20,G21,G22,G23,G24,G25))</f>
        <v>13</v>
      </c>
      <c r="J26" s="46"/>
      <c r="K26" s="31"/>
      <c r="L26" s="32"/>
      <c r="M26" s="37">
        <f t="shared" si="1"/>
        <v>0</v>
      </c>
      <c r="N26" s="34"/>
      <c r="O26" s="47"/>
      <c r="P26" s="48">
        <f t="shared" si="5"/>
        <v>583</v>
      </c>
      <c r="Q26" s="78">
        <f t="shared" si="5"/>
        <v>225</v>
      </c>
      <c r="R26" s="79">
        <f t="shared" si="3"/>
        <v>808</v>
      </c>
      <c r="S26" s="40">
        <f t="shared" si="4"/>
        <v>16</v>
      </c>
      <c r="T26" s="35">
        <f>RANK(R26,(R26,R27,R28,R29,R30,R7,R8,R9,R10,R11,R12,R13,R14,R15,R16,R17,R18,R19,R20,R21,R22,R23,R24,R25))</f>
        <v>13</v>
      </c>
    </row>
    <row r="27" spans="1:20" ht="18.75" customHeight="1">
      <c r="A27" s="42">
        <v>45</v>
      </c>
      <c r="B27" s="43" t="s">
        <v>201</v>
      </c>
      <c r="C27" s="44" t="s">
        <v>202</v>
      </c>
      <c r="D27" s="30">
        <v>0.6875</v>
      </c>
      <c r="E27" s="31">
        <v>570</v>
      </c>
      <c r="F27" s="32">
        <v>274</v>
      </c>
      <c r="G27" s="37">
        <f t="shared" si="0"/>
        <v>844</v>
      </c>
      <c r="H27" s="155">
        <v>5</v>
      </c>
      <c r="I27" s="158">
        <f>RANK(G27,(G27,G28,G29,G30,G7,G8,G9,G10,G11,G12,G13,G14,G15,G16,G17,G18,G19,G20,G21,G22,G23,G24,G25,G26))</f>
        <v>3</v>
      </c>
      <c r="J27" s="46"/>
      <c r="K27" s="31">
        <v>609</v>
      </c>
      <c r="L27" s="32">
        <v>270</v>
      </c>
      <c r="M27" s="37">
        <f t="shared" si="1"/>
        <v>879</v>
      </c>
      <c r="N27" s="34">
        <v>5</v>
      </c>
      <c r="O27" s="47"/>
      <c r="P27" s="48">
        <f t="shared" si="5"/>
        <v>1179</v>
      </c>
      <c r="Q27" s="78">
        <f t="shared" si="5"/>
        <v>544</v>
      </c>
      <c r="R27" s="79">
        <f t="shared" si="3"/>
        <v>1723</v>
      </c>
      <c r="S27" s="40">
        <f t="shared" si="4"/>
        <v>10</v>
      </c>
      <c r="T27" s="35">
        <f>RANK(R27,(R27,R28,R29,R30,R7,R8,R9,R10,R11,R12,R13,R14,R15,R16,R17,R18,R19,R20,R21,R22,R23,R24,R25,R26))</f>
        <v>4</v>
      </c>
    </row>
    <row r="28" spans="1:20" s="7" customFormat="1" ht="18.75" customHeight="1">
      <c r="A28" s="42">
        <v>46</v>
      </c>
      <c r="B28" s="43" t="s">
        <v>135</v>
      </c>
      <c r="C28" s="44" t="s">
        <v>136</v>
      </c>
      <c r="D28" s="30"/>
      <c r="E28" s="31">
        <v>563</v>
      </c>
      <c r="F28" s="32">
        <v>266</v>
      </c>
      <c r="G28" s="37">
        <f t="shared" si="0"/>
        <v>829</v>
      </c>
      <c r="H28" s="155">
        <v>7</v>
      </c>
      <c r="I28" s="35">
        <f>RANK(G28,(G28,G29,G30,G7,G8,G9,G10,G11,G12,G13,G14,G15,G16,G17,G18,G19,G20,G21,G22,G23,G24,G25,G26,G27))</f>
        <v>9</v>
      </c>
      <c r="J28" s="46"/>
      <c r="K28" s="31"/>
      <c r="L28" s="32"/>
      <c r="M28" s="37">
        <f t="shared" si="1"/>
        <v>0</v>
      </c>
      <c r="N28" s="34"/>
      <c r="O28" s="47"/>
      <c r="P28" s="48">
        <f t="shared" si="5"/>
        <v>563</v>
      </c>
      <c r="Q28" s="78">
        <f t="shared" si="5"/>
        <v>266</v>
      </c>
      <c r="R28" s="79">
        <f t="shared" si="3"/>
        <v>829</v>
      </c>
      <c r="S28" s="40">
        <f t="shared" si="4"/>
        <v>7</v>
      </c>
      <c r="T28" s="35">
        <f>RANK(R28,(R28,R29,R30,R7,R8,R9,R10,R11,R12,R13,R14,R15,R16,R17,R18,R19,R20,R21,R22,R23,R24,R25,R26,R27))</f>
        <v>9</v>
      </c>
    </row>
    <row r="29" spans="1:20" ht="18.75" customHeight="1">
      <c r="A29" s="42">
        <v>47</v>
      </c>
      <c r="B29" s="43" t="s">
        <v>137</v>
      </c>
      <c r="C29" s="44" t="s">
        <v>138</v>
      </c>
      <c r="D29" s="30"/>
      <c r="E29" s="31">
        <v>0</v>
      </c>
      <c r="F29" s="32">
        <v>0</v>
      </c>
      <c r="G29" s="154">
        <f t="shared" si="0"/>
        <v>0</v>
      </c>
      <c r="H29" s="155">
        <v>0</v>
      </c>
      <c r="I29" s="35">
        <f>RANK(G29,(G29,G30,G7,G8,G9,G10,G11,G12,G13,G14,G15,G16,G17,G18,G19,G20,G21,G22,G23,G24,G25,G26,G27,G28))</f>
        <v>23</v>
      </c>
      <c r="J29" s="46"/>
      <c r="K29" s="31"/>
      <c r="L29" s="32"/>
      <c r="M29" s="37">
        <f>SUM(K29:L29)</f>
        <v>0</v>
      </c>
      <c r="N29" s="34"/>
      <c r="O29" s="57"/>
      <c r="P29" s="48">
        <f t="shared" si="5"/>
        <v>0</v>
      </c>
      <c r="Q29" s="78">
        <f t="shared" si="5"/>
        <v>0</v>
      </c>
      <c r="R29" s="154">
        <f t="shared" si="3"/>
        <v>0</v>
      </c>
      <c r="S29" s="40">
        <f t="shared" si="4"/>
        <v>0</v>
      </c>
      <c r="T29" s="35">
        <f>RANK(R29,(R29,R30,R7,R8,R9,R10,R11,R12,R13,R14,R15,R16,R17,R18,R19,R20,R21,R22,R23,R24,R25,R26,R27,R28))</f>
        <v>23</v>
      </c>
    </row>
    <row r="30" spans="1:20" ht="18.75" customHeight="1">
      <c r="A30" s="76">
        <v>48</v>
      </c>
      <c r="B30" s="59" t="s">
        <v>328</v>
      </c>
      <c r="C30" s="60" t="s">
        <v>141</v>
      </c>
      <c r="D30" s="61"/>
      <c r="E30" s="80">
        <v>566</v>
      </c>
      <c r="F30" s="65">
        <v>238</v>
      </c>
      <c r="G30" s="66">
        <f t="shared" si="0"/>
        <v>804</v>
      </c>
      <c r="H30" s="157">
        <v>6</v>
      </c>
      <c r="I30" s="82">
        <f>RANK(G30,(G30,G7,G8,G9,G10,G11,G12,G13,G14,G15,G16,G17,G18,G19,G20,G21,G22,G23,G24,G25,G26,G27,G28,G29))</f>
        <v>14</v>
      </c>
      <c r="J30" s="36"/>
      <c r="K30" s="80"/>
      <c r="L30" s="65"/>
      <c r="M30" s="66">
        <f>SUM(K30:L30)</f>
        <v>0</v>
      </c>
      <c r="N30" s="67"/>
      <c r="O30" s="36"/>
      <c r="P30" s="68">
        <f t="shared" si="5"/>
        <v>566</v>
      </c>
      <c r="Q30" s="69">
        <f t="shared" si="5"/>
        <v>238</v>
      </c>
      <c r="R30" s="70">
        <f t="shared" si="3"/>
        <v>804</v>
      </c>
      <c r="S30" s="71">
        <f t="shared" si="4"/>
        <v>6</v>
      </c>
      <c r="T30" s="82">
        <f>RANK(R30,(R30,R7,R8,R9,R10,R11,R12,R13,R14,R15,R16,R17,R18,R19,R20,R21,R22,R23,R24,R25,R26,R27,R28,R29))</f>
        <v>14</v>
      </c>
    </row>
    <row r="31" spans="16:20" ht="12.75">
      <c r="P31" s="4"/>
      <c r="Q31" s="4"/>
      <c r="R31" s="4"/>
      <c r="S31" s="4"/>
      <c r="T31" s="4"/>
    </row>
    <row r="32" spans="16:20" ht="12.75">
      <c r="P32" s="4"/>
      <c r="Q32" s="4"/>
      <c r="R32" s="4"/>
      <c r="S32" s="4"/>
      <c r="T32" s="4"/>
    </row>
  </sheetData>
  <conditionalFormatting sqref="S7 S23:S25 S20 S14:S18 S10:S11">
    <cfRule type="cellIs" priority="1" dxfId="0" operator="greaterThanOrEqual" stopIfTrue="1">
      <formula>1</formula>
    </cfRule>
  </conditionalFormatting>
  <conditionalFormatting sqref="S29">
    <cfRule type="cellIs" priority="2" dxfId="1" operator="greaterThanOrEqual" stopIfTrue="1">
      <formula>1</formula>
    </cfRule>
  </conditionalFormatting>
  <conditionalFormatting sqref="E7:E30 K7:K30">
    <cfRule type="cellIs" priority="3" dxfId="1" operator="lessThan" stopIfTrue="1">
      <formula>550</formula>
    </cfRule>
    <cfRule type="cellIs" priority="4" dxfId="2" operator="between" stopIfTrue="1">
      <formula>550</formula>
      <formula>599</formula>
    </cfRule>
    <cfRule type="cellIs" priority="5" dxfId="3" operator="greaterThanOrEqual" stopIfTrue="1">
      <formula>600</formula>
    </cfRule>
  </conditionalFormatting>
  <conditionalFormatting sqref="F7:F30 L7:L30">
    <cfRule type="cellIs" priority="6" dxfId="1" operator="lessThan" stopIfTrue="1">
      <formula>250</formula>
    </cfRule>
    <cfRule type="cellIs" priority="7" dxfId="2" operator="between" stopIfTrue="1">
      <formula>250</formula>
      <formula>299</formula>
    </cfRule>
    <cfRule type="cellIs" priority="8" dxfId="3" operator="greaterThanOrEqual" stopIfTrue="1">
      <formula>300</formula>
    </cfRule>
  </conditionalFormatting>
  <conditionalFormatting sqref="G8:G10 M28:M30 G19 G12:G13 G25:G28 M23:M26 G15:G16 M10:M11 M14:M18 G30 G21:G22 M20 M7">
    <cfRule type="cellIs" priority="9" dxfId="0" operator="lessThan" stopIfTrue="1">
      <formula>800</formula>
    </cfRule>
    <cfRule type="cellIs" priority="10" dxfId="2" operator="between" stopIfTrue="1">
      <formula>800</formula>
      <formula>899</formula>
    </cfRule>
    <cfRule type="cellIs" priority="11" dxfId="3" operator="greaterThanOrEqual" stopIfTrue="1">
      <formula>900</formula>
    </cfRule>
  </conditionalFormatting>
  <conditionalFormatting sqref="P7 P10:P11 P20 P14:P18 P23:P26 P28:P30">
    <cfRule type="cellIs" priority="12" dxfId="0" operator="lessThan" stopIfTrue="1">
      <formula>1100</formula>
    </cfRule>
    <cfRule type="cellIs" priority="13" dxfId="2" operator="between" stopIfTrue="1">
      <formula>1100</formula>
      <formula>1199</formula>
    </cfRule>
    <cfRule type="cellIs" priority="14" dxfId="3" operator="greaterThanOrEqual" stopIfTrue="1">
      <formula>1200</formula>
    </cfRule>
  </conditionalFormatting>
  <conditionalFormatting sqref="Q28:Q30 Q23:Q26 Q7 Q20 Q10:Q11 Q14:Q18">
    <cfRule type="cellIs" priority="15" dxfId="0" operator="lessThan" stopIfTrue="1">
      <formula>500</formula>
    </cfRule>
    <cfRule type="cellIs" priority="16" dxfId="2" operator="between" stopIfTrue="1">
      <formula>500</formula>
      <formula>599</formula>
    </cfRule>
    <cfRule type="cellIs" priority="17" dxfId="3" operator="greaterThanOrEqual" stopIfTrue="1">
      <formula>600</formula>
    </cfRule>
  </conditionalFormatting>
  <conditionalFormatting sqref="G11 G14 G23:G24 G29 G7 G20 G17:G18 M8:M9 M12:M13 M21:M22 M19 M27">
    <cfRule type="cellIs" priority="18" dxfId="1" operator="lessThan" stopIfTrue="1">
      <formula>800</formula>
    </cfRule>
    <cfRule type="cellIs" priority="19" dxfId="2" operator="between" stopIfTrue="1">
      <formula>800</formula>
      <formula>899</formula>
    </cfRule>
    <cfRule type="cellIs" priority="20" dxfId="3" operator="greaterThanOrEqual" stopIfTrue="1">
      <formula>900</formula>
    </cfRule>
  </conditionalFormatting>
  <conditionalFormatting sqref="I7:I30">
    <cfRule type="cellIs" priority="21" dxfId="2" operator="between" stopIfTrue="1">
      <formula>1</formula>
      <formula>8</formula>
    </cfRule>
    <cfRule type="cellIs" priority="22" dxfId="1" operator="greaterThanOrEqual" stopIfTrue="1">
      <formula>9</formula>
    </cfRule>
  </conditionalFormatting>
  <conditionalFormatting sqref="T7:T30">
    <cfRule type="cellIs" priority="23" dxfId="2" operator="between" stopIfTrue="1">
      <formula>1</formula>
      <formula>3</formula>
    </cfRule>
    <cfRule type="cellIs" priority="24" dxfId="1" operator="between" stopIfTrue="1">
      <formula>4</formula>
      <formula>8</formula>
    </cfRule>
    <cfRule type="cellIs" priority="25" dxfId="0" operator="greaterThanOrEqual" stopIfTrue="1">
      <formula>9</formula>
    </cfRule>
  </conditionalFormatting>
  <conditionalFormatting sqref="R7 R10:R11 R14:R18 R20 R23:R26 R28:R30">
    <cfRule type="cellIs" priority="26" dxfId="0" operator="lessThan" stopIfTrue="1">
      <formula>832</formula>
    </cfRule>
  </conditionalFormatting>
  <conditionalFormatting sqref="P8:P9 P12:P13 P21:P22 P19 P27">
    <cfRule type="cellIs" priority="27" dxfId="1" operator="lessThan" stopIfTrue="1">
      <formula>1100</formula>
    </cfRule>
    <cfRule type="cellIs" priority="28" dxfId="2" operator="between" stopIfTrue="1">
      <formula>1100</formula>
      <formula>1199</formula>
    </cfRule>
    <cfRule type="cellIs" priority="29" dxfId="3" operator="greaterThanOrEqual" stopIfTrue="1">
      <formula>1200</formula>
    </cfRule>
  </conditionalFormatting>
  <conditionalFormatting sqref="Q27 Q19 Q8:Q9 Q21:Q22 Q12:Q13">
    <cfRule type="cellIs" priority="30" dxfId="1" operator="lessThan" stopIfTrue="1">
      <formula>500</formula>
    </cfRule>
    <cfRule type="cellIs" priority="31" dxfId="2" operator="between" stopIfTrue="1">
      <formula>500</formula>
      <formula>599</formula>
    </cfRule>
    <cfRule type="cellIs" priority="32" dxfId="3" operator="greaterThanOrEqual" stopIfTrue="1">
      <formula>600</formula>
    </cfRule>
  </conditionalFormatting>
  <conditionalFormatting sqref="S8:S9 S12:S13 S19 S21:S22 S27">
    <cfRule type="cellIs" priority="33" dxfId="1" operator="greaterThanOrEqual" stopIfTrue="1">
      <formula>1</formula>
    </cfRule>
    <cfRule type="cellIs" priority="34" dxfId="4" operator="lessThan" stopIfTrue="1">
      <formula>1</formula>
    </cfRule>
  </conditionalFormatting>
  <conditionalFormatting sqref="R8:R9 R12:R13 R19 R21:R22 R27">
    <cfRule type="cellIs" priority="35" dxfId="1" operator="lessThan" stopIfTrue="1">
      <formula>1600</formula>
    </cfRule>
    <cfRule type="cellIs" priority="36" dxfId="2" operator="between" stopIfTrue="1">
      <formula>1600</formula>
      <formula>1799</formula>
    </cfRule>
    <cfRule type="cellIs" priority="37" dxfId="3" operator="greaterThanOrEqual" stopIfTrue="1">
      <formula>1800</formula>
    </cfRule>
  </conditionalFormatting>
  <printOptions/>
  <pageMargins left="0.61" right="0.5905511811023623" top="0.39" bottom="0.34" header="0.24" footer="0.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N28" sqref="N28"/>
    </sheetView>
  </sheetViews>
  <sheetFormatPr defaultColWidth="11.421875" defaultRowHeight="12.75"/>
  <cols>
    <col min="1" max="1" width="2.710937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23</v>
      </c>
      <c r="D3" s="8" t="s">
        <v>126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0</v>
      </c>
      <c r="B5" s="10"/>
      <c r="C5" s="11"/>
      <c r="D5" s="12" t="s">
        <v>127</v>
      </c>
      <c r="E5" s="13"/>
      <c r="F5" s="13"/>
      <c r="G5" s="13"/>
      <c r="H5" s="13"/>
      <c r="I5" s="14"/>
      <c r="J5" s="15"/>
      <c r="K5" s="12" t="s">
        <v>24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49</v>
      </c>
      <c r="B7" s="28" t="s">
        <v>329</v>
      </c>
      <c r="C7" s="44" t="s">
        <v>327</v>
      </c>
      <c r="D7" s="30">
        <v>0.375</v>
      </c>
      <c r="E7" s="31">
        <v>290</v>
      </c>
      <c r="F7" s="32">
        <v>132</v>
      </c>
      <c r="G7" s="33">
        <f>SUM(E7:F7)</f>
        <v>422</v>
      </c>
      <c r="H7" s="34">
        <v>5</v>
      </c>
      <c r="I7" s="45">
        <f>RANK(G7,(G7,G8,G9,G10,G11,G12,G13,G14,G15,G16,G17,G18,G19,G20,G21,G22,G23,G24,G25,G26,G27,G28))</f>
        <v>11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290</v>
      </c>
      <c r="Q7" s="78">
        <f>SUM(F7,L7)</f>
        <v>132</v>
      </c>
      <c r="R7" s="39">
        <f>SUM(P7:Q7)</f>
        <v>422</v>
      </c>
      <c r="S7" s="40">
        <f>H7+N7</f>
        <v>5</v>
      </c>
      <c r="T7" s="41">
        <f>RANK(R7,(R7,R8,R9,R10,R11,R12,R13,R14,R16,R17,R18,R19,R20,R21,R22,R23,R24,R25,R26,R27,R28))</f>
        <v>10</v>
      </c>
    </row>
    <row r="8" spans="1:20" ht="18.75" customHeight="1">
      <c r="A8" s="42">
        <v>50</v>
      </c>
      <c r="B8" s="43" t="s">
        <v>383</v>
      </c>
      <c r="C8" s="44" t="s">
        <v>384</v>
      </c>
      <c r="D8" s="30"/>
      <c r="E8" s="31">
        <v>280</v>
      </c>
      <c r="F8" s="32">
        <v>120</v>
      </c>
      <c r="G8" s="33">
        <f aca="true" t="shared" si="0" ref="G8:G28">SUM(E8:F8)</f>
        <v>400</v>
      </c>
      <c r="H8" s="34">
        <v>10</v>
      </c>
      <c r="I8" s="45">
        <f>RANK(G8,(G8,G9,G10,G11,G12,G13,G14,G15,G16,G17,G18,G19,G20,G21,G22,G23,G24,G25,G26,G27,G28,G7))</f>
        <v>16</v>
      </c>
      <c r="J8" s="46"/>
      <c r="K8" s="31"/>
      <c r="L8" s="32"/>
      <c r="M8" s="33">
        <f aca="true" t="shared" si="1" ref="M8:M28">SUM(K8:L8)</f>
        <v>0</v>
      </c>
      <c r="N8" s="34"/>
      <c r="O8" s="47"/>
      <c r="P8" s="48">
        <f aca="true" t="shared" si="2" ref="P8:P28">SUM(E8,K8)</f>
        <v>280</v>
      </c>
      <c r="Q8" s="38">
        <f aca="true" t="shared" si="3" ref="Q8:Q28">SUM(F8,L8)</f>
        <v>120</v>
      </c>
      <c r="R8" s="39">
        <f aca="true" t="shared" si="4" ref="R8:R28">SUM(P8:Q8)</f>
        <v>400</v>
      </c>
      <c r="S8" s="40">
        <f>H8+N8</f>
        <v>10</v>
      </c>
      <c r="T8" s="41">
        <f>RANK(R8,(R8,R9,R10,R11,R12,R13,R14,R15,R17,R18,R19,R20,R21,R22,R23,R24,R25,R26,R27,R28,R7))</f>
        <v>15</v>
      </c>
    </row>
    <row r="9" spans="1:20" ht="18.75" customHeight="1">
      <c r="A9" s="42">
        <v>51</v>
      </c>
      <c r="B9" s="43" t="s">
        <v>233</v>
      </c>
      <c r="C9" s="49" t="s">
        <v>234</v>
      </c>
      <c r="D9" s="30">
        <v>0.40625</v>
      </c>
      <c r="E9" s="31">
        <v>268</v>
      </c>
      <c r="F9" s="32">
        <v>112</v>
      </c>
      <c r="G9" s="33">
        <f t="shared" si="0"/>
        <v>380</v>
      </c>
      <c r="H9" s="34">
        <v>5</v>
      </c>
      <c r="I9" s="35">
        <f>RANK(G9,(G9,G10,G11,G12,G13,G14,G15,G16,G17,G18,G19,G20,G21,G22,G23,G24,G25,G26,G27,G28,G7,G8))</f>
        <v>22</v>
      </c>
      <c r="J9" s="46"/>
      <c r="K9" s="31"/>
      <c r="L9" s="32"/>
      <c r="M9" s="33">
        <f t="shared" si="1"/>
        <v>0</v>
      </c>
      <c r="N9" s="34"/>
      <c r="O9" s="46"/>
      <c r="P9" s="48">
        <f t="shared" si="2"/>
        <v>268</v>
      </c>
      <c r="Q9" s="38">
        <f t="shared" si="3"/>
        <v>112</v>
      </c>
      <c r="R9" s="39">
        <f t="shared" si="4"/>
        <v>380</v>
      </c>
      <c r="S9" s="40">
        <f>H9+N9</f>
        <v>5</v>
      </c>
      <c r="T9" s="50">
        <f>RANK(R9,(R9,R10,R11,R12,R13,R14,R15,R17,R18,R19,R20,R21,R22,R23,R24,R25,R26,R27,R28,R7,R8))</f>
        <v>21</v>
      </c>
    </row>
    <row r="10" spans="1:20" ht="18.75" customHeight="1">
      <c r="A10" s="42">
        <v>52</v>
      </c>
      <c r="B10" s="43" t="s">
        <v>230</v>
      </c>
      <c r="C10" s="44" t="s">
        <v>164</v>
      </c>
      <c r="D10" s="30"/>
      <c r="E10" s="31">
        <v>293</v>
      </c>
      <c r="F10" s="32">
        <v>141</v>
      </c>
      <c r="G10" s="33">
        <f t="shared" si="0"/>
        <v>434</v>
      </c>
      <c r="H10" s="34">
        <v>0</v>
      </c>
      <c r="I10" s="35">
        <f>RANK(G10,(G10,G11,G12,G13,G14,G15,G16,G17,G18,G19,G20,G21,G22,G23,G24,G25,G26,G27,G28,G7,G8,G9))</f>
        <v>8</v>
      </c>
      <c r="J10" s="46"/>
      <c r="K10" s="31"/>
      <c r="L10" s="32"/>
      <c r="M10" s="33">
        <f t="shared" si="1"/>
        <v>0</v>
      </c>
      <c r="N10" s="40"/>
      <c r="O10" s="47"/>
      <c r="P10" s="48">
        <f t="shared" si="2"/>
        <v>293</v>
      </c>
      <c r="Q10" s="38">
        <f t="shared" si="3"/>
        <v>141</v>
      </c>
      <c r="R10" s="39">
        <f t="shared" si="4"/>
        <v>434</v>
      </c>
      <c r="S10" s="34"/>
      <c r="T10" s="41">
        <f>RANK(R10,(R10,R11,R12,R13,R14,R15,R17,R18,R19,R20,R21,R22,R23,R24,R25,R26,R27,R28,R7,R8,R9))</f>
        <v>8</v>
      </c>
    </row>
    <row r="11" spans="1:20" ht="18.75" customHeight="1">
      <c r="A11" s="42">
        <v>53</v>
      </c>
      <c r="B11" s="43" t="s">
        <v>330</v>
      </c>
      <c r="C11" s="44" t="s">
        <v>331</v>
      </c>
      <c r="D11" s="30">
        <v>0.4375</v>
      </c>
      <c r="E11" s="31">
        <v>285</v>
      </c>
      <c r="F11" s="32">
        <v>133</v>
      </c>
      <c r="G11" s="33">
        <f t="shared" si="0"/>
        <v>418</v>
      </c>
      <c r="H11" s="34">
        <v>7</v>
      </c>
      <c r="I11" s="35">
        <f>RANK(G11,(G11,G12,G13,G14,G15,G16,G17,G18,G19,G20,G21,G22,G23,G24,G25,G26,G27,G28,G7,G8,G9,G10))</f>
        <v>12</v>
      </c>
      <c r="J11" s="46"/>
      <c r="K11" s="31"/>
      <c r="L11" s="32"/>
      <c r="M11" s="33">
        <f t="shared" si="1"/>
        <v>0</v>
      </c>
      <c r="N11" s="40"/>
      <c r="O11" s="47"/>
      <c r="P11" s="48">
        <f t="shared" si="2"/>
        <v>285</v>
      </c>
      <c r="Q11" s="38">
        <f t="shared" si="3"/>
        <v>133</v>
      </c>
      <c r="R11" s="39">
        <f t="shared" si="4"/>
        <v>418</v>
      </c>
      <c r="S11" s="40"/>
      <c r="T11" s="41">
        <f>RANK(R11,(R11,R12,R13,R14,R15,R17,R18,R19,R20,R21,R22,R23,R24,R25,R26,R27,R28,R7,R8,R9,R10))</f>
        <v>12</v>
      </c>
    </row>
    <row r="12" spans="1:20" ht="18.75" customHeight="1">
      <c r="A12" s="42">
        <v>54</v>
      </c>
      <c r="B12" s="56" t="s">
        <v>175</v>
      </c>
      <c r="C12" s="44" t="s">
        <v>174</v>
      </c>
      <c r="D12" s="30"/>
      <c r="E12" s="31">
        <v>282</v>
      </c>
      <c r="F12" s="32">
        <v>134</v>
      </c>
      <c r="G12" s="33">
        <f t="shared" si="0"/>
        <v>416</v>
      </c>
      <c r="H12" s="34">
        <v>6</v>
      </c>
      <c r="I12" s="45">
        <f>RANK(G12,(G12,G13,G14,G15,G16,G17,G18,G19,G20,G21,G22,G23,G24,G25,G26,G27,G28,G7,G8,G9,G10,G11))</f>
        <v>13</v>
      </c>
      <c r="J12" s="46"/>
      <c r="K12" s="31"/>
      <c r="L12" s="32"/>
      <c r="M12" s="33">
        <f t="shared" si="1"/>
        <v>0</v>
      </c>
      <c r="N12" s="34"/>
      <c r="O12" s="47"/>
      <c r="P12" s="48">
        <f t="shared" si="2"/>
        <v>282</v>
      </c>
      <c r="Q12" s="38">
        <f t="shared" si="3"/>
        <v>134</v>
      </c>
      <c r="R12" s="39">
        <f t="shared" si="4"/>
        <v>416</v>
      </c>
      <c r="S12" s="34"/>
      <c r="T12" s="41">
        <f>RANK(R12,(R12,R13,R14,R15,R17,R18,R19,R20,R21,R22,R23,R24,R25,R26,R27,R28,R7,R8,R9,R10,R11))</f>
        <v>13</v>
      </c>
    </row>
    <row r="13" spans="1:20" ht="18.75" customHeight="1">
      <c r="A13" s="42">
        <v>55</v>
      </c>
      <c r="B13" s="43" t="s">
        <v>283</v>
      </c>
      <c r="C13" s="44" t="s">
        <v>280</v>
      </c>
      <c r="D13" s="51">
        <v>0.46875</v>
      </c>
      <c r="E13" s="31">
        <v>295</v>
      </c>
      <c r="F13" s="32">
        <v>133</v>
      </c>
      <c r="G13" s="33">
        <f t="shared" si="0"/>
        <v>428</v>
      </c>
      <c r="H13" s="34">
        <v>5</v>
      </c>
      <c r="I13" s="45">
        <f>RANK(G13,(G13,G14,G15,G16,G17,G18,G19,G20,G21,G22,G23,G24,G25,G26,G27,G28,G7,G8,G9,G10,G11,G12))</f>
        <v>9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295</v>
      </c>
      <c r="Q13" s="38">
        <f t="shared" si="3"/>
        <v>133</v>
      </c>
      <c r="R13" s="39">
        <f t="shared" si="4"/>
        <v>428</v>
      </c>
      <c r="S13" s="40">
        <f>H13+N13</f>
        <v>5</v>
      </c>
      <c r="T13" s="41">
        <f>RANK(R13,(R13,R14,R15,R17,R18,R19,R20,R21,R22,R23,R24,R25,R26,R27,R28,R7,R8,R9,R10,R11,R12))</f>
        <v>9</v>
      </c>
    </row>
    <row r="14" spans="1:20" ht="18.75" customHeight="1">
      <c r="A14" s="42">
        <v>56</v>
      </c>
      <c r="B14" s="43" t="s">
        <v>362</v>
      </c>
      <c r="C14" s="52" t="s">
        <v>360</v>
      </c>
      <c r="D14" s="30"/>
      <c r="E14" s="31">
        <v>294</v>
      </c>
      <c r="F14" s="32">
        <v>89</v>
      </c>
      <c r="G14" s="33">
        <f t="shared" si="0"/>
        <v>383</v>
      </c>
      <c r="H14" s="34">
        <v>12</v>
      </c>
      <c r="I14" s="45">
        <f>RANK(G14,(G14,G15,G16,G17,G18,G19,G20,G21,G22,G23,G24,G25,G26,G27,G28,G7,G8,G9,G10,G11,G12,G13))</f>
        <v>20</v>
      </c>
      <c r="J14" s="46"/>
      <c r="K14" s="31"/>
      <c r="L14" s="32"/>
      <c r="M14" s="33">
        <f t="shared" si="1"/>
        <v>0</v>
      </c>
      <c r="N14" s="34"/>
      <c r="O14" s="46"/>
      <c r="P14" s="48">
        <f t="shared" si="2"/>
        <v>294</v>
      </c>
      <c r="Q14" s="38">
        <f t="shared" si="3"/>
        <v>89</v>
      </c>
      <c r="R14" s="39">
        <f t="shared" si="4"/>
        <v>383</v>
      </c>
      <c r="S14" s="40"/>
      <c r="T14" s="41">
        <f>RANK(R14,(R14,R15,R17,R18,R19,R20,R21,R22,R23,R24,R25,R26,R27,R28,R7,R8,R9,R10,R11,R12,R13))</f>
        <v>19</v>
      </c>
    </row>
    <row r="15" spans="1:20" ht="18.75" customHeight="1">
      <c r="A15" s="42">
        <v>57</v>
      </c>
      <c r="B15" s="43" t="s">
        <v>266</v>
      </c>
      <c r="C15" s="52" t="s">
        <v>160</v>
      </c>
      <c r="D15" s="30">
        <v>0.5</v>
      </c>
      <c r="E15" s="31">
        <v>279</v>
      </c>
      <c r="F15" s="32">
        <v>159</v>
      </c>
      <c r="G15" s="33">
        <f t="shared" si="0"/>
        <v>438</v>
      </c>
      <c r="H15" s="34">
        <v>3</v>
      </c>
      <c r="I15" s="45">
        <f>RANK(G15,(G15,G16,G17,G18,G19,G20,G21,G22,G23,G24,G25,G26,G27,G28,G7,G8,G9,G10,G11,G12,G13,G14))</f>
        <v>5</v>
      </c>
      <c r="J15" s="46"/>
      <c r="K15" s="31">
        <v>288</v>
      </c>
      <c r="L15" s="32">
        <v>133</v>
      </c>
      <c r="M15" s="33">
        <f t="shared" si="1"/>
        <v>421</v>
      </c>
      <c r="N15" s="34">
        <v>7</v>
      </c>
      <c r="O15" s="47"/>
      <c r="P15" s="48">
        <f t="shared" si="2"/>
        <v>567</v>
      </c>
      <c r="Q15" s="38">
        <f t="shared" si="3"/>
        <v>292</v>
      </c>
      <c r="R15" s="39">
        <f t="shared" si="4"/>
        <v>859</v>
      </c>
      <c r="S15" s="34">
        <f>H15+N15</f>
        <v>10</v>
      </c>
      <c r="T15" s="41">
        <f>RANK(R15,(R15,R17,R18,R19,R20,R21,R22,R23,R24,R25,R26,R27,R28,R7,R8,R9,R10,R11,R12,R13,R14))</f>
        <v>4</v>
      </c>
    </row>
    <row r="16" spans="1:20" ht="18.75" customHeight="1">
      <c r="A16" s="42">
        <v>58</v>
      </c>
      <c r="B16" s="43" t="s">
        <v>203</v>
      </c>
      <c r="C16" s="44" t="s">
        <v>204</v>
      </c>
      <c r="D16" s="30"/>
      <c r="E16" s="31">
        <v>258</v>
      </c>
      <c r="F16" s="32">
        <v>152</v>
      </c>
      <c r="G16" s="33">
        <f t="shared" si="0"/>
        <v>410</v>
      </c>
      <c r="H16" s="34">
        <v>4</v>
      </c>
      <c r="I16" s="45">
        <f>RANK(G16,(G16,G17,G18,G19,G20,G21,G22,G23,G24,G25,G26,G27,G28,G7,G8,G9,G10,G11,G12,G13,G14,G15))</f>
        <v>14</v>
      </c>
      <c r="J16" s="46"/>
      <c r="K16" s="31"/>
      <c r="L16" s="32"/>
      <c r="M16" s="33">
        <f t="shared" si="1"/>
        <v>0</v>
      </c>
      <c r="N16" s="34"/>
      <c r="O16" s="47"/>
      <c r="P16" s="48">
        <f t="shared" si="2"/>
        <v>258</v>
      </c>
      <c r="Q16" s="38">
        <f t="shared" si="3"/>
        <v>152</v>
      </c>
      <c r="R16" s="39">
        <f t="shared" si="4"/>
        <v>410</v>
      </c>
      <c r="S16" s="40"/>
      <c r="T16" s="41">
        <f>RANK(R16,(R16,R18,R19,R20,R21,R22,R23,R24,R25,R26,R27,R28,R7,R8,R9,R10,R11,R12,R13,R14,R15))</f>
        <v>13</v>
      </c>
    </row>
    <row r="17" spans="1:20" ht="18.75" customHeight="1">
      <c r="A17" s="53">
        <v>59</v>
      </c>
      <c r="B17" s="43" t="s">
        <v>306</v>
      </c>
      <c r="C17" s="44" t="s">
        <v>136</v>
      </c>
      <c r="D17" s="30">
        <v>0.53125</v>
      </c>
      <c r="E17" s="31">
        <v>291</v>
      </c>
      <c r="F17" s="32">
        <v>148</v>
      </c>
      <c r="G17" s="33">
        <f t="shared" si="0"/>
        <v>439</v>
      </c>
      <c r="H17" s="161">
        <v>0</v>
      </c>
      <c r="I17" s="45">
        <f>RANK(G17,(G17,G18,G19,G20,G21,G22,G23,G24,G25,G26,G27,G28,G7,G8,G9,G10,G11,G12,G13,G14,G15,G16))</f>
        <v>4</v>
      </c>
      <c r="J17" s="46"/>
      <c r="K17" s="31">
        <v>306</v>
      </c>
      <c r="L17" s="32">
        <v>177</v>
      </c>
      <c r="M17" s="33">
        <f t="shared" si="1"/>
        <v>483</v>
      </c>
      <c r="N17" s="34">
        <v>1</v>
      </c>
      <c r="O17" s="47"/>
      <c r="P17" s="48">
        <f t="shared" si="2"/>
        <v>597</v>
      </c>
      <c r="Q17" s="38">
        <f t="shared" si="3"/>
        <v>325</v>
      </c>
      <c r="R17" s="39">
        <f t="shared" si="4"/>
        <v>922</v>
      </c>
      <c r="S17" s="34">
        <f>H17+N17</f>
        <v>1</v>
      </c>
      <c r="T17" s="41">
        <f>RANK(R17,(R17,R18,R19,R20,R21,R22,R23,R24,R25,R26,R27,R28,R7,R8,R9,R10,R11,R12,R13,R14,R15))</f>
        <v>2</v>
      </c>
    </row>
    <row r="18" spans="1:20" ht="18.75" customHeight="1">
      <c r="A18" s="42">
        <v>60</v>
      </c>
      <c r="B18" s="43" t="s">
        <v>235</v>
      </c>
      <c r="C18" s="52" t="s">
        <v>236</v>
      </c>
      <c r="D18" s="30"/>
      <c r="E18" s="31">
        <v>283</v>
      </c>
      <c r="F18" s="32">
        <v>105</v>
      </c>
      <c r="G18" s="33">
        <f t="shared" si="0"/>
        <v>388</v>
      </c>
      <c r="H18" s="34">
        <v>6</v>
      </c>
      <c r="I18" s="45">
        <f>RANK(G18,(G18,G19,G20,G21,G22,G23,G24,G25,G26,G27,G28,G7,G8,G9,G10,G11,G12,G13,G14,G15,G16,G17))</f>
        <v>19</v>
      </c>
      <c r="J18" s="46"/>
      <c r="K18" s="31"/>
      <c r="L18" s="32"/>
      <c r="M18" s="33">
        <f t="shared" si="1"/>
        <v>0</v>
      </c>
      <c r="N18" s="54"/>
      <c r="O18" s="55"/>
      <c r="P18" s="48">
        <f t="shared" si="2"/>
        <v>283</v>
      </c>
      <c r="Q18" s="38">
        <f t="shared" si="3"/>
        <v>105</v>
      </c>
      <c r="R18" s="39">
        <f t="shared" si="4"/>
        <v>388</v>
      </c>
      <c r="S18" s="40"/>
      <c r="T18" s="41">
        <f>RANK(R18,(R18,R19,R20,R21,R22,R23,R24,R25,R26,R27,R28,R7,R8,R9,R10,R11,R12,R13,R14,R15,R17))</f>
        <v>18</v>
      </c>
    </row>
    <row r="19" spans="1:20" ht="18.75" customHeight="1">
      <c r="A19" s="42">
        <v>61</v>
      </c>
      <c r="B19" s="43" t="s">
        <v>231</v>
      </c>
      <c r="C19" s="52" t="s">
        <v>232</v>
      </c>
      <c r="D19" s="30">
        <v>0.5625</v>
      </c>
      <c r="E19" s="31">
        <v>283</v>
      </c>
      <c r="F19" s="32">
        <v>141</v>
      </c>
      <c r="G19" s="33">
        <f t="shared" si="0"/>
        <v>424</v>
      </c>
      <c r="H19" s="34">
        <v>6</v>
      </c>
      <c r="I19" s="45">
        <f>RANK(G19,(G19,G20,G21,G22,G23,G24,G25,G26,G27,G28,G7,G8,G9,G10,G11,G12,G13,G14,G15,G16,G17,G18))</f>
        <v>10</v>
      </c>
      <c r="J19" s="46"/>
      <c r="K19" s="31"/>
      <c r="L19" s="32"/>
      <c r="M19" s="33">
        <f t="shared" si="1"/>
        <v>0</v>
      </c>
      <c r="N19" s="34"/>
      <c r="O19" s="47"/>
      <c r="P19" s="48">
        <f t="shared" si="2"/>
        <v>283</v>
      </c>
      <c r="Q19" s="38">
        <f t="shared" si="3"/>
        <v>141</v>
      </c>
      <c r="R19" s="39">
        <f t="shared" si="4"/>
        <v>424</v>
      </c>
      <c r="S19" s="34"/>
      <c r="T19" s="50">
        <f>RANK(R19,(R19,R20,R21,R22,R23,R24,R25,R26,R27,R28,R7,R8,R9,R10,R11,R12,R13,R14,R15,R17,R18))</f>
        <v>10</v>
      </c>
    </row>
    <row r="20" spans="1:20" ht="18.75" customHeight="1">
      <c r="A20" s="42">
        <v>62</v>
      </c>
      <c r="B20" s="56" t="s">
        <v>332</v>
      </c>
      <c r="C20" s="44" t="s">
        <v>327</v>
      </c>
      <c r="D20" s="30"/>
      <c r="E20" s="31">
        <v>289</v>
      </c>
      <c r="F20" s="32">
        <v>108</v>
      </c>
      <c r="G20" s="33">
        <f t="shared" si="0"/>
        <v>397</v>
      </c>
      <c r="H20" s="34">
        <v>7</v>
      </c>
      <c r="I20" s="45">
        <f>RANK(G20,(G20,G21,G22,G23,G24,G25,G26,G27,G28,G7,G8,G9,G10,G11,G12,G13,G14,G15,G16,G17,G18,G19))</f>
        <v>17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289</v>
      </c>
      <c r="Q20" s="38">
        <f t="shared" si="3"/>
        <v>108</v>
      </c>
      <c r="R20" s="39">
        <f t="shared" si="4"/>
        <v>397</v>
      </c>
      <c r="S20" s="40"/>
      <c r="T20" s="50">
        <f>RANK(R20,(R20,R21,R22,R23,R24,R25,R26,R27,R28,R7,R8,R9,R10,R11,R12,R13,R14,R15,R17,R18,R19))</f>
        <v>16</v>
      </c>
    </row>
    <row r="21" spans="1:20" ht="18.75" customHeight="1">
      <c r="A21" s="42">
        <v>63</v>
      </c>
      <c r="B21" s="56" t="s">
        <v>295</v>
      </c>
      <c r="C21" s="44" t="s">
        <v>296</v>
      </c>
      <c r="D21" s="30">
        <v>0.59375</v>
      </c>
      <c r="E21" s="31">
        <v>277</v>
      </c>
      <c r="F21" s="32">
        <v>105</v>
      </c>
      <c r="G21" s="33">
        <f t="shared" si="0"/>
        <v>382</v>
      </c>
      <c r="H21" s="34">
        <v>6</v>
      </c>
      <c r="I21" s="45">
        <f>RANK(G21,(G21,G22,G23,G24,G25,G26,G27,G28,G7,G8,G9,G10,G11,G12,G13,G14,G15,G16,G17,G18,G19,G20))</f>
        <v>21</v>
      </c>
      <c r="J21" s="46"/>
      <c r="K21" s="31"/>
      <c r="L21" s="32"/>
      <c r="M21" s="33">
        <f t="shared" si="1"/>
        <v>0</v>
      </c>
      <c r="N21" s="34"/>
      <c r="O21" s="46"/>
      <c r="P21" s="48">
        <f t="shared" si="2"/>
        <v>277</v>
      </c>
      <c r="Q21" s="38">
        <f t="shared" si="3"/>
        <v>105</v>
      </c>
      <c r="R21" s="39">
        <f t="shared" si="4"/>
        <v>382</v>
      </c>
      <c r="S21" s="40"/>
      <c r="T21" s="50">
        <f>RANK(R21,(R21,R22,R23,R24,R25,R26,R27,R28,R7,R8,R9,R10,R11,R12,R13,R14,R15,R17,R18,R19,R20))</f>
        <v>20</v>
      </c>
    </row>
    <row r="22" spans="1:20" ht="18.75" customHeight="1">
      <c r="A22" s="42">
        <v>64</v>
      </c>
      <c r="B22" s="56" t="s">
        <v>284</v>
      </c>
      <c r="C22" s="44" t="s">
        <v>285</v>
      </c>
      <c r="D22" s="30"/>
      <c r="E22" s="31">
        <v>293</v>
      </c>
      <c r="F22" s="32">
        <v>142</v>
      </c>
      <c r="G22" s="33">
        <f t="shared" si="0"/>
        <v>435</v>
      </c>
      <c r="H22" s="34">
        <v>4</v>
      </c>
      <c r="I22" s="45">
        <f>RANK(G22,(G22,G23,G24,G25,G26,G27,G28,G7,G8,G9,G10,G11,G12,G13,G14,G15,G16,G17,G18,G19,G20,G21))</f>
        <v>7</v>
      </c>
      <c r="J22" s="46"/>
      <c r="K22" s="31"/>
      <c r="L22" s="32"/>
      <c r="M22" s="33">
        <f t="shared" si="1"/>
        <v>0</v>
      </c>
      <c r="N22" s="34"/>
      <c r="O22" s="46"/>
      <c r="P22" s="48">
        <f t="shared" si="2"/>
        <v>293</v>
      </c>
      <c r="Q22" s="38">
        <f t="shared" si="3"/>
        <v>142</v>
      </c>
      <c r="R22" s="39">
        <f t="shared" si="4"/>
        <v>435</v>
      </c>
      <c r="S22" s="34"/>
      <c r="T22" s="50">
        <f>RANK(R22,(R22,R23,R24,R25,R26,R27,R28,R7,R8,R9,R10,R11,R12,R13,R14,R15,R17,R18,R19,R20,R21))</f>
        <v>7</v>
      </c>
    </row>
    <row r="23" spans="1:20" ht="18.75" customHeight="1">
      <c r="A23" s="42">
        <v>65</v>
      </c>
      <c r="B23" s="43" t="s">
        <v>361</v>
      </c>
      <c r="C23" s="52" t="s">
        <v>162</v>
      </c>
      <c r="D23" s="30">
        <v>0.625</v>
      </c>
      <c r="E23" s="31">
        <v>268</v>
      </c>
      <c r="F23" s="32">
        <v>121</v>
      </c>
      <c r="G23" s="33">
        <f t="shared" si="0"/>
        <v>389</v>
      </c>
      <c r="H23" s="34">
        <v>4</v>
      </c>
      <c r="I23" s="45">
        <f>RANK(G23,(G23,G24,G25,G26,G27,G28,G7,G8,G9,G10,G11,G12,G13,G14,G15,G16,G17,G18,G19,G20,G21,G22))</f>
        <v>18</v>
      </c>
      <c r="J23" s="46"/>
      <c r="K23" s="31"/>
      <c r="L23" s="32"/>
      <c r="M23" s="33">
        <f t="shared" si="1"/>
        <v>0</v>
      </c>
      <c r="N23" s="34"/>
      <c r="O23" s="47"/>
      <c r="P23" s="48">
        <f t="shared" si="2"/>
        <v>268</v>
      </c>
      <c r="Q23" s="38">
        <f t="shared" si="3"/>
        <v>121</v>
      </c>
      <c r="R23" s="39">
        <f t="shared" si="4"/>
        <v>389</v>
      </c>
      <c r="S23" s="40"/>
      <c r="T23" s="41">
        <f>RANK(R23,(R23,R24,R25,R26,R27,R28,R7,R8,R9,R10,R11,R12,R13,R14,R15,R17,R18,R19,R20,R21,R22))</f>
        <v>17</v>
      </c>
    </row>
    <row r="24" spans="1:20" ht="18.75" customHeight="1">
      <c r="A24" s="42">
        <v>66</v>
      </c>
      <c r="B24" s="43" t="s">
        <v>267</v>
      </c>
      <c r="C24" s="44" t="s">
        <v>268</v>
      </c>
      <c r="D24" s="30"/>
      <c r="E24" s="31">
        <v>295</v>
      </c>
      <c r="F24" s="32">
        <v>115</v>
      </c>
      <c r="G24" s="33">
        <f t="shared" si="0"/>
        <v>410</v>
      </c>
      <c r="H24" s="34">
        <v>6</v>
      </c>
      <c r="I24" s="45">
        <f>RANK(G24,(G24,G25,G26,G27,G28,G7,G8,G9,G10,G11,G12,G13,G14,G15,G16,G17,G18,G19,G20,G21,G22,G23))</f>
        <v>14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295</v>
      </c>
      <c r="Q24" s="38">
        <f t="shared" si="3"/>
        <v>115</v>
      </c>
      <c r="R24" s="39">
        <f t="shared" si="4"/>
        <v>410</v>
      </c>
      <c r="S24" s="40"/>
      <c r="T24" s="41">
        <f>RANK(R24,(R24,R25,R26,R27,R28,R7,R8,R9,R10,R11,R12,R13,R14,R15,R17,R18,R19,R20,R21,R22,R23))</f>
        <v>14</v>
      </c>
    </row>
    <row r="25" spans="1:20" ht="18.75" customHeight="1">
      <c r="A25" s="42">
        <v>67</v>
      </c>
      <c r="B25" s="43" t="s">
        <v>205</v>
      </c>
      <c r="C25" s="44" t="s">
        <v>204</v>
      </c>
      <c r="D25" s="30">
        <v>0.65625</v>
      </c>
      <c r="E25" s="31">
        <v>307</v>
      </c>
      <c r="F25" s="32">
        <v>129</v>
      </c>
      <c r="G25" s="33">
        <f t="shared" si="0"/>
        <v>436</v>
      </c>
      <c r="H25" s="34">
        <v>6</v>
      </c>
      <c r="I25" s="45">
        <f>RANK(G25,(G25,G26,G27,G28,G7,G8,G9,G10,G11,G12,G13,G14,G15,G16,G17,G18,G19,G20,G21,G22,G23,G24))</f>
        <v>6</v>
      </c>
      <c r="J25" s="46"/>
      <c r="K25" s="31">
        <v>278</v>
      </c>
      <c r="L25" s="32">
        <v>107</v>
      </c>
      <c r="M25" s="33">
        <f t="shared" si="1"/>
        <v>385</v>
      </c>
      <c r="N25" s="34">
        <v>11</v>
      </c>
      <c r="O25" s="47"/>
      <c r="P25" s="48">
        <f t="shared" si="2"/>
        <v>585</v>
      </c>
      <c r="Q25" s="38">
        <f t="shared" si="3"/>
        <v>236</v>
      </c>
      <c r="R25" s="39">
        <f t="shared" si="4"/>
        <v>821</v>
      </c>
      <c r="S25" s="34">
        <f>H25+N25</f>
        <v>17</v>
      </c>
      <c r="T25" s="50">
        <f>RANK(R25,(R25,R26,R27,R28,R7,R8,R9,R10,R11,R12,R13,R14,R15,R17,R18,R19,R20,R21,R22,R23,R24))</f>
        <v>6</v>
      </c>
    </row>
    <row r="26" spans="1:20" ht="18.75" customHeight="1">
      <c r="A26" s="42">
        <v>68</v>
      </c>
      <c r="B26" s="43" t="s">
        <v>155</v>
      </c>
      <c r="C26" s="44" t="s">
        <v>156</v>
      </c>
      <c r="D26" s="30"/>
      <c r="E26" s="31">
        <v>313</v>
      </c>
      <c r="F26" s="32">
        <v>177</v>
      </c>
      <c r="G26" s="33">
        <f t="shared" si="0"/>
        <v>490</v>
      </c>
      <c r="H26" s="34">
        <v>2</v>
      </c>
      <c r="I26" s="45">
        <f>RANK(G26,(G26,G27,G28,G7,G8,G9,G10,G11,G12,G13,G14,G15,G16,G17,G18,G19,G20,G21,G22,G23,G24,G25))</f>
        <v>1</v>
      </c>
      <c r="J26" s="46"/>
      <c r="K26" s="31">
        <v>312</v>
      </c>
      <c r="L26" s="32">
        <v>126</v>
      </c>
      <c r="M26" s="33">
        <f t="shared" si="1"/>
        <v>438</v>
      </c>
      <c r="N26" s="34">
        <v>2</v>
      </c>
      <c r="O26" s="47"/>
      <c r="P26" s="48">
        <f t="shared" si="2"/>
        <v>625</v>
      </c>
      <c r="Q26" s="38">
        <f t="shared" si="3"/>
        <v>303</v>
      </c>
      <c r="R26" s="39">
        <f t="shared" si="4"/>
        <v>928</v>
      </c>
      <c r="S26" s="34">
        <f>H26+N26</f>
        <v>4</v>
      </c>
      <c r="T26" s="41">
        <f>RANK(R26,(R26,R27,R28,R7,R8,R9,R10,R11,R12,R13,R14,R15,R17,R18,R19,R20,R21,R22,R23,R24,R25))</f>
        <v>1</v>
      </c>
    </row>
    <row r="27" spans="1:20" ht="18.75" customHeight="1">
      <c r="A27" s="42">
        <v>69</v>
      </c>
      <c r="B27" s="43" t="s">
        <v>157</v>
      </c>
      <c r="C27" s="44" t="s">
        <v>285</v>
      </c>
      <c r="D27" s="30">
        <v>0.6875</v>
      </c>
      <c r="E27" s="31">
        <v>285</v>
      </c>
      <c r="F27" s="32">
        <v>156</v>
      </c>
      <c r="G27" s="33">
        <f t="shared" si="0"/>
        <v>441</v>
      </c>
      <c r="H27" s="34">
        <v>4</v>
      </c>
      <c r="I27" s="45">
        <f>RANK(G27,(G27,G28,G7,G8,G9,G10,G11,G12,G13,G14,G15,G16,G17,G18,G19,G20,G21,G22,G23,G24,G25,G26))</f>
        <v>2</v>
      </c>
      <c r="J27" s="46"/>
      <c r="K27" s="31">
        <v>298</v>
      </c>
      <c r="L27" s="32">
        <v>123</v>
      </c>
      <c r="M27" s="33">
        <f t="shared" si="1"/>
        <v>421</v>
      </c>
      <c r="N27" s="34">
        <v>2</v>
      </c>
      <c r="O27" s="57"/>
      <c r="P27" s="48">
        <f t="shared" si="2"/>
        <v>583</v>
      </c>
      <c r="Q27" s="38">
        <f t="shared" si="3"/>
        <v>279</v>
      </c>
      <c r="R27" s="39">
        <f t="shared" si="4"/>
        <v>862</v>
      </c>
      <c r="S27" s="34">
        <f>H27+N27</f>
        <v>6</v>
      </c>
      <c r="T27" s="50">
        <f>RANK(R27,(R27,R28,R7,R8,R9,R10,R11,R12,R13,R14,R15,R17,R18,R19,R20,R21,R22,R23,R24,R25,R26))</f>
        <v>3</v>
      </c>
    </row>
    <row r="28" spans="1:20" s="7" customFormat="1" ht="18.75" customHeight="1">
      <c r="A28" s="58">
        <v>70</v>
      </c>
      <c r="B28" s="59" t="s">
        <v>159</v>
      </c>
      <c r="C28" s="60" t="s">
        <v>160</v>
      </c>
      <c r="D28" s="61"/>
      <c r="E28" s="80">
        <v>298</v>
      </c>
      <c r="F28" s="65">
        <v>142</v>
      </c>
      <c r="G28" s="62">
        <f t="shared" si="0"/>
        <v>440</v>
      </c>
      <c r="H28" s="63">
        <v>5</v>
      </c>
      <c r="I28" s="64">
        <f>RANK(G28,(G28,G7,G8,G9,G10,G11,G12,G13,G14,G15,G16,G17,G18,G19,G20,G21,G22,G23,G24,G25,G26,G27))</f>
        <v>3</v>
      </c>
      <c r="J28" s="36"/>
      <c r="K28" s="80">
        <v>272</v>
      </c>
      <c r="L28" s="65">
        <v>133</v>
      </c>
      <c r="M28" s="62">
        <f t="shared" si="1"/>
        <v>405</v>
      </c>
      <c r="N28" s="67">
        <v>2</v>
      </c>
      <c r="O28" s="36"/>
      <c r="P28" s="68">
        <f t="shared" si="2"/>
        <v>570</v>
      </c>
      <c r="Q28" s="69">
        <f t="shared" si="3"/>
        <v>275</v>
      </c>
      <c r="R28" s="70">
        <f t="shared" si="4"/>
        <v>845</v>
      </c>
      <c r="S28" s="81">
        <f>H28+N28</f>
        <v>7</v>
      </c>
      <c r="T28" s="72">
        <f>RANK(R28,(R28,R7,R8,R9,R10,R11,R12,R13,R14,R15,R17,R18,R19,R20,R21,R22,R23,R24,R25,R26,R27))</f>
        <v>5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12:S13 S20:S21 S7 S9:S10 S18 S24">
    <cfRule type="cellIs" priority="1" dxfId="0" operator="greaterThanOrEqual" stopIfTrue="1">
      <formula>1</formula>
    </cfRule>
  </conditionalFormatting>
  <conditionalFormatting sqref="S22">
    <cfRule type="cellIs" priority="2" dxfId="1" operator="greaterThanOrEqual" stopIfTrue="1">
      <formula>1</formula>
    </cfRule>
  </conditionalFormatting>
  <conditionalFormatting sqref="F7:F28 L7:L28">
    <cfRule type="cellIs" priority="3" dxfId="1" operator="lessThan" stopIfTrue="1">
      <formula>125</formula>
    </cfRule>
    <cfRule type="cellIs" priority="4" dxfId="2" operator="between" stopIfTrue="1">
      <formula>125</formula>
      <formula>149</formula>
    </cfRule>
    <cfRule type="cellIs" priority="5" dxfId="3" operator="greaterThanOrEqual" stopIfTrue="1">
      <formula>150</formula>
    </cfRule>
  </conditionalFormatting>
  <conditionalFormatting sqref="E7:E28 K7:K28">
    <cfRule type="cellIs" priority="6" dxfId="1" operator="lessThan" stopIfTrue="1">
      <formula>275</formula>
    </cfRule>
    <cfRule type="cellIs" priority="7" dxfId="2" operator="between" stopIfTrue="1">
      <formula>275</formula>
      <formula>299</formula>
    </cfRule>
    <cfRule type="cellIs" priority="8" dxfId="3" operator="greaterThanOrEqual" stopIfTrue="1">
      <formula>300</formula>
    </cfRule>
  </conditionalFormatting>
  <conditionalFormatting sqref="G24:G28 G7:G8 G10:G13 G15:G17 G19 G22 M7:M14 M16 M18:M24">
    <cfRule type="cellIs" priority="9" dxfId="0" operator="lessThan" stopIfTrue="1">
      <formula>400</formula>
    </cfRule>
    <cfRule type="cellIs" priority="10" dxfId="2" operator="between" stopIfTrue="1">
      <formula>400</formula>
      <formula>449</formula>
    </cfRule>
    <cfRule type="cellIs" priority="11" dxfId="3" operator="greaterThan" stopIfTrue="1">
      <formula>450</formula>
    </cfRule>
  </conditionalFormatting>
  <conditionalFormatting sqref="R18:R24 R7:R14 R16">
    <cfRule type="cellIs" priority="12" dxfId="0" operator="lessThan" stopIfTrue="1">
      <formula>800</formula>
    </cfRule>
    <cfRule type="cellIs" priority="13" dxfId="2" operator="between" stopIfTrue="1">
      <formula>800</formula>
      <formula>899</formula>
    </cfRule>
    <cfRule type="cellIs" priority="14" dxfId="3" operator="greaterThanOrEqual" stopIfTrue="1">
      <formula>900</formula>
    </cfRule>
  </conditionalFormatting>
  <conditionalFormatting sqref="P7:P14 P16 P18:P24">
    <cfRule type="cellIs" priority="15" dxfId="0" operator="lessThan" stopIfTrue="1">
      <formula>550</formula>
    </cfRule>
    <cfRule type="cellIs" priority="16" dxfId="2" operator="between" stopIfTrue="1">
      <formula>550</formula>
      <formula>599</formula>
    </cfRule>
    <cfRule type="cellIs" priority="17" dxfId="3" operator="greaterThanOrEqual" stopIfTrue="1">
      <formula>600</formula>
    </cfRule>
  </conditionalFormatting>
  <conditionalFormatting sqref="Q7:Q14 Q16 Q18:Q24">
    <cfRule type="cellIs" priority="18" dxfId="0" operator="lessThan" stopIfTrue="1">
      <formula>250</formula>
    </cfRule>
    <cfRule type="cellIs" priority="19" dxfId="2" operator="between" stopIfTrue="1">
      <formula>250</formula>
      <formula>299</formula>
    </cfRule>
    <cfRule type="cellIs" priority="20" dxfId="3" operator="greaterThanOrEqual" stopIfTrue="1">
      <formula>300</formula>
    </cfRule>
  </conditionalFormatting>
  <conditionalFormatting sqref="G9 G14 G18 G20:G21 G23 M15 M17 M25:M28">
    <cfRule type="cellIs" priority="21" dxfId="1" operator="lessThan" stopIfTrue="1">
      <formula>400</formula>
    </cfRule>
    <cfRule type="cellIs" priority="22" dxfId="2" operator="between" stopIfTrue="1">
      <formula>400</formula>
      <formula>449</formula>
    </cfRule>
    <cfRule type="cellIs" priority="23" dxfId="3" operator="greaterThan" stopIfTrue="1">
      <formula>450</formula>
    </cfRule>
  </conditionalFormatting>
  <conditionalFormatting sqref="I7:I28">
    <cfRule type="cellIs" priority="24" dxfId="2" operator="between" stopIfTrue="1">
      <formula>1</formula>
      <formula>6</formula>
    </cfRule>
    <cfRule type="cellIs" priority="25" dxfId="1" operator="greaterThanOrEqual" stopIfTrue="1">
      <formula>7</formula>
    </cfRule>
  </conditionalFormatting>
  <conditionalFormatting sqref="T7:T28">
    <cfRule type="cellIs" priority="26" dxfId="2" operator="between" stopIfTrue="1">
      <formula>1</formula>
      <formula>3</formula>
    </cfRule>
    <cfRule type="cellIs" priority="27" dxfId="1" operator="between" stopIfTrue="1">
      <formula>4</formula>
      <formula>6</formula>
    </cfRule>
    <cfRule type="cellIs" priority="28" dxfId="0" operator="greaterThanOrEqual" stopIfTrue="1">
      <formula>7</formula>
    </cfRule>
  </conditionalFormatting>
  <conditionalFormatting sqref="P15 P17 P25:P28">
    <cfRule type="cellIs" priority="29" dxfId="1" operator="lessThan" stopIfTrue="1">
      <formula>550</formula>
    </cfRule>
    <cfRule type="cellIs" priority="30" dxfId="2" operator="between" stopIfTrue="1">
      <formula>550</formula>
      <formula>599</formula>
    </cfRule>
    <cfRule type="cellIs" priority="31" dxfId="3" operator="greaterThanOrEqual" stopIfTrue="1">
      <formula>600</formula>
    </cfRule>
  </conditionalFormatting>
  <conditionalFormatting sqref="Q15 Q17 Q25:Q28">
    <cfRule type="cellIs" priority="32" dxfId="1" operator="lessThan" stopIfTrue="1">
      <formula>250</formula>
    </cfRule>
    <cfRule type="cellIs" priority="33" dxfId="2" operator="between" stopIfTrue="1">
      <formula>250</formula>
      <formula>299</formula>
    </cfRule>
    <cfRule type="cellIs" priority="34" dxfId="3" operator="greaterThanOrEqual" stopIfTrue="1">
      <formula>300</formula>
    </cfRule>
  </conditionalFormatting>
  <conditionalFormatting sqref="R15 R17 R25:R28">
    <cfRule type="cellIs" priority="35" dxfId="1" operator="lessThan" stopIfTrue="1">
      <formula>800</formula>
    </cfRule>
    <cfRule type="cellIs" priority="36" dxfId="2" operator="between" stopIfTrue="1">
      <formula>800</formula>
      <formula>899</formula>
    </cfRule>
    <cfRule type="cellIs" priority="37" dxfId="3" operator="greaterThanOrEqual" stopIfTrue="1">
      <formula>900</formula>
    </cfRule>
  </conditionalFormatting>
  <conditionalFormatting sqref="S15 S17 S25:S28">
    <cfRule type="cellIs" priority="38" dxfId="1" operator="greaterThanOrEqual" stopIfTrue="1">
      <formula>1</formula>
    </cfRule>
    <cfRule type="cellIs" priority="39" dxfId="4" operator="lessThan" stopIfTrue="1">
      <formula>1</formula>
    </cfRule>
  </conditionalFormatting>
  <printOptions/>
  <pageMargins left="0.61" right="0.5905511811023623" top="0.3937007874015748" bottom="0.3937007874015748" header="0.3937007874015748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L19" sqref="L19"/>
    </sheetView>
  </sheetViews>
  <sheetFormatPr defaultColWidth="11.421875" defaultRowHeight="12.75"/>
  <cols>
    <col min="1" max="1" width="2.710937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23</v>
      </c>
      <c r="D3" s="8" t="s">
        <v>126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25</v>
      </c>
      <c r="B5" s="10"/>
      <c r="C5" s="11"/>
      <c r="D5" s="12" t="s">
        <v>128</v>
      </c>
      <c r="E5" s="13"/>
      <c r="F5" s="13"/>
      <c r="G5" s="13"/>
      <c r="H5" s="13"/>
      <c r="I5" s="14"/>
      <c r="J5" s="15"/>
      <c r="K5" s="12" t="s">
        <v>1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71</v>
      </c>
      <c r="B7" s="28" t="s">
        <v>333</v>
      </c>
      <c r="C7" s="29" t="s">
        <v>334</v>
      </c>
      <c r="D7" s="30">
        <v>0.375</v>
      </c>
      <c r="E7" s="31">
        <v>284</v>
      </c>
      <c r="F7" s="32">
        <v>145</v>
      </c>
      <c r="G7" s="33">
        <f>SUM(E7:F7)</f>
        <v>429</v>
      </c>
      <c r="H7" s="34">
        <v>2</v>
      </c>
      <c r="I7" s="45">
        <f>RANK(G7,(G7,G8,G9,G10,G11,G12,G13,G14,G15,G16,G17,G18,G19,G20,G21,G22,G23,G24,G25,G26,G27,G28))</f>
        <v>8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284</v>
      </c>
      <c r="Q7" s="78">
        <f>SUM(F7,L7)</f>
        <v>145</v>
      </c>
      <c r="R7" s="39">
        <f>SUM(P7:Q7)</f>
        <v>429</v>
      </c>
      <c r="S7" s="40">
        <f>H7+N7</f>
        <v>2</v>
      </c>
      <c r="T7" s="41">
        <f>RANK(R7,(R7,R8,R9,R10,R11,R12,R13,R14,R16,R17,R18,R19,R20,R21,R22,R23,R24,R25,R26,R27,R28))</f>
        <v>8</v>
      </c>
    </row>
    <row r="8" spans="1:20" ht="18.75" customHeight="1">
      <c r="A8" s="42">
        <v>72</v>
      </c>
      <c r="B8" s="43" t="s">
        <v>307</v>
      </c>
      <c r="C8" s="44" t="s">
        <v>136</v>
      </c>
      <c r="D8" s="30"/>
      <c r="E8" s="31">
        <v>284</v>
      </c>
      <c r="F8" s="32">
        <v>133</v>
      </c>
      <c r="G8" s="33">
        <f aca="true" t="shared" si="0" ref="G8:G28">SUM(E8:F8)</f>
        <v>417</v>
      </c>
      <c r="H8" s="34">
        <v>4</v>
      </c>
      <c r="I8" s="45">
        <f>RANK(G8,(G8,G9,G10,G11,G12,G13,G14,G15,G16,G17,G18,G19,G20,G21,G22,G23,G24,G25,G26,G27,G28,G7))</f>
        <v>11</v>
      </c>
      <c r="J8" s="46"/>
      <c r="K8" s="31"/>
      <c r="L8" s="32"/>
      <c r="M8" s="33">
        <f aca="true" t="shared" si="1" ref="M8:M28">SUM(K8:L8)</f>
        <v>0</v>
      </c>
      <c r="N8" s="34"/>
      <c r="O8" s="47"/>
      <c r="P8" s="48">
        <f aca="true" t="shared" si="2" ref="P8:Q28">SUM(E8,K8)</f>
        <v>284</v>
      </c>
      <c r="Q8" s="38">
        <f t="shared" si="2"/>
        <v>133</v>
      </c>
      <c r="R8" s="39">
        <f aca="true" t="shared" si="3" ref="R8:R28">SUM(P8:Q8)</f>
        <v>417</v>
      </c>
      <c r="S8" s="40">
        <f>H8+N8</f>
        <v>4</v>
      </c>
      <c r="T8" s="41">
        <f>RANK(R8,(R8,R9,R10,R11,R12,R13,R14,R15,R17,R18,R19,R20,R21,R22,R23,R24,R25,R26,R27,R28,R7))</f>
        <v>10</v>
      </c>
    </row>
    <row r="9" spans="1:20" ht="18.75" customHeight="1">
      <c r="A9" s="42">
        <v>73</v>
      </c>
      <c r="B9" s="43" t="s">
        <v>237</v>
      </c>
      <c r="C9" s="49" t="s">
        <v>236</v>
      </c>
      <c r="D9" s="30">
        <v>0.40625</v>
      </c>
      <c r="E9" s="31">
        <v>289</v>
      </c>
      <c r="F9" s="32">
        <v>125</v>
      </c>
      <c r="G9" s="33">
        <f t="shared" si="0"/>
        <v>414</v>
      </c>
      <c r="H9" s="34">
        <v>3</v>
      </c>
      <c r="I9" s="35">
        <f>RANK(G9,(G9,G10,G11,G12,G13,G14,G15,G16,G17,G18,G19,G20,G21,G22,G23,G24,G25,G26,G27,G28,G7,G8))</f>
        <v>12</v>
      </c>
      <c r="J9" s="46"/>
      <c r="K9" s="31"/>
      <c r="L9" s="32"/>
      <c r="M9" s="33">
        <f t="shared" si="1"/>
        <v>0</v>
      </c>
      <c r="N9" s="34"/>
      <c r="O9" s="46"/>
      <c r="P9" s="48">
        <f t="shared" si="2"/>
        <v>289</v>
      </c>
      <c r="Q9" s="38">
        <f t="shared" si="2"/>
        <v>125</v>
      </c>
      <c r="R9" s="39">
        <f t="shared" si="3"/>
        <v>414</v>
      </c>
      <c r="S9" s="40">
        <f>H9+N9</f>
        <v>3</v>
      </c>
      <c r="T9" s="50">
        <f>RANK(R9,(R9,R10,R11,R12,R13,R14,R15,R17,R18,R19,R20,R21,R22,R23,R24,R25,R26,R27,R28,R7,R8))</f>
        <v>11</v>
      </c>
    </row>
    <row r="10" spans="1:20" ht="18.75" customHeight="1">
      <c r="A10" s="42">
        <v>74</v>
      </c>
      <c r="B10" s="43" t="s">
        <v>380</v>
      </c>
      <c r="C10" s="44" t="s">
        <v>136</v>
      </c>
      <c r="D10" s="30"/>
      <c r="E10" s="31">
        <v>292</v>
      </c>
      <c r="F10" s="32">
        <v>141</v>
      </c>
      <c r="G10" s="33">
        <f t="shared" si="0"/>
        <v>433</v>
      </c>
      <c r="H10" s="34">
        <v>2</v>
      </c>
      <c r="I10" s="35">
        <f>RANK(G10,(G10,G11,G12,G13,G14,G15,G16,G17,G18,G19,G20,G21,G22,G23,G24,G25,G26,G27,G28,G7,G8,G9))</f>
        <v>6</v>
      </c>
      <c r="J10" s="46"/>
      <c r="K10" s="31">
        <v>306</v>
      </c>
      <c r="L10" s="32">
        <v>160</v>
      </c>
      <c r="M10" s="33">
        <f t="shared" si="1"/>
        <v>466</v>
      </c>
      <c r="N10" s="34">
        <v>3</v>
      </c>
      <c r="O10" s="47"/>
      <c r="P10" s="48">
        <f t="shared" si="2"/>
        <v>598</v>
      </c>
      <c r="Q10" s="38">
        <f t="shared" si="2"/>
        <v>301</v>
      </c>
      <c r="R10" s="39">
        <f t="shared" si="3"/>
        <v>899</v>
      </c>
      <c r="S10" s="34">
        <f>H10+N10</f>
        <v>5</v>
      </c>
      <c r="T10" s="41">
        <f>RANK(R10,(R10,R11,R12,R13,R14,R15,R16,R17,R18,R19,R20,R21,R22,R23,R24,R25,R26,R27,R28,R7,R8,R9))</f>
        <v>2</v>
      </c>
    </row>
    <row r="11" spans="1:20" ht="18.75" customHeight="1">
      <c r="A11" s="42">
        <v>75</v>
      </c>
      <c r="B11" s="43" t="s">
        <v>401</v>
      </c>
      <c r="C11" s="44" t="s">
        <v>320</v>
      </c>
      <c r="D11" s="30">
        <v>0.4375</v>
      </c>
      <c r="E11" s="31">
        <v>304</v>
      </c>
      <c r="F11" s="32">
        <v>140</v>
      </c>
      <c r="G11" s="33">
        <f t="shared" si="0"/>
        <v>444</v>
      </c>
      <c r="H11" s="34">
        <v>9</v>
      </c>
      <c r="I11" s="35">
        <f>RANK(G11,(G11,G12,G13,G14,G15,G16,G17,G18,G19,G20,G21,G22,G23,G24,G25,G26,G27,G28,G7,G8,G9,G10))</f>
        <v>3</v>
      </c>
      <c r="J11" s="46"/>
      <c r="K11" s="31">
        <v>272</v>
      </c>
      <c r="L11" s="32">
        <v>125</v>
      </c>
      <c r="M11" s="33">
        <f t="shared" si="1"/>
        <v>397</v>
      </c>
      <c r="N11" s="40">
        <v>11</v>
      </c>
      <c r="O11" s="47"/>
      <c r="P11" s="48">
        <f t="shared" si="2"/>
        <v>576</v>
      </c>
      <c r="Q11" s="38">
        <f t="shared" si="2"/>
        <v>265</v>
      </c>
      <c r="R11" s="39">
        <f t="shared" si="3"/>
        <v>841</v>
      </c>
      <c r="S11" s="34">
        <f>H11+N11</f>
        <v>20</v>
      </c>
      <c r="T11" s="41">
        <f>RANK(R11,(R11,R12,R13,R14,R15,R16,R17,R18,R19,R20,R21,R22,R23,R24,R25,R26,R27,R28,R7,R8,R9,R10))</f>
        <v>5</v>
      </c>
    </row>
    <row r="12" spans="1:20" ht="18.75" customHeight="1">
      <c r="A12" s="42">
        <v>76</v>
      </c>
      <c r="B12" s="43" t="s">
        <v>176</v>
      </c>
      <c r="C12" s="44" t="s">
        <v>177</v>
      </c>
      <c r="D12" s="30"/>
      <c r="E12" s="31"/>
      <c r="F12" s="32"/>
      <c r="G12" s="33">
        <f t="shared" si="0"/>
        <v>0</v>
      </c>
      <c r="H12" s="34"/>
      <c r="I12" s="45">
        <f>RANK(G12,(G12,G13,G14,G15,G16,G17,G18,G19,G20,G21,G22,G23,G24,G25,G26,G27,G28,G7,G8,G9,G10,G11))</f>
        <v>22</v>
      </c>
      <c r="J12" s="46"/>
      <c r="K12" s="31"/>
      <c r="L12" s="32"/>
      <c r="M12" s="33">
        <f t="shared" si="1"/>
        <v>0</v>
      </c>
      <c r="N12" s="34"/>
      <c r="O12" s="47"/>
      <c r="P12" s="48">
        <f t="shared" si="2"/>
        <v>0</v>
      </c>
      <c r="Q12" s="38">
        <f t="shared" si="2"/>
        <v>0</v>
      </c>
      <c r="R12" s="39">
        <f t="shared" si="3"/>
        <v>0</v>
      </c>
      <c r="S12" s="34"/>
      <c r="T12" s="41">
        <f>RANK(R12,(R12,R13,R14,R15,R17,R18,R19,R20,R21,R22,R23,R24,R25,R26,R27,R28,R7,R8,R9,R10,R11))</f>
        <v>21</v>
      </c>
    </row>
    <row r="13" spans="1:20" ht="18.75" customHeight="1">
      <c r="A13" s="42">
        <v>77</v>
      </c>
      <c r="B13" s="149" t="s">
        <v>402</v>
      </c>
      <c r="C13" s="44" t="s">
        <v>150</v>
      </c>
      <c r="D13" s="51">
        <v>0.46875</v>
      </c>
      <c r="E13" s="31">
        <v>282</v>
      </c>
      <c r="F13" s="32">
        <v>126</v>
      </c>
      <c r="G13" s="33">
        <f t="shared" si="0"/>
        <v>408</v>
      </c>
      <c r="H13" s="34">
        <v>5</v>
      </c>
      <c r="I13" s="45">
        <f>RANK(G13,(G13,G14,G15,G16,G17,G18,G19,G20,G21,G22,G23,G24,G25,G26,G27,G28,G7,G8,G9,G10,G11,G12))</f>
        <v>14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282</v>
      </c>
      <c r="Q13" s="38">
        <f t="shared" si="2"/>
        <v>126</v>
      </c>
      <c r="R13" s="39">
        <f t="shared" si="3"/>
        <v>408</v>
      </c>
      <c r="S13" s="40">
        <f>H13+N13</f>
        <v>5</v>
      </c>
      <c r="T13" s="41">
        <f>RANK(R13,(R13,R14,R15,R17,R18,R19,R20,R21,R22,R23,R24,R25,R26,R27,R28,R7,R8,R9,R10,R11,R12))</f>
        <v>13</v>
      </c>
    </row>
    <row r="14" spans="1:20" ht="18.75" customHeight="1">
      <c r="A14" s="42">
        <v>78</v>
      </c>
      <c r="B14" s="43" t="s">
        <v>403</v>
      </c>
      <c r="C14" s="52" t="s">
        <v>162</v>
      </c>
      <c r="D14" s="30"/>
      <c r="E14" s="31">
        <v>288</v>
      </c>
      <c r="F14" s="32">
        <v>122</v>
      </c>
      <c r="G14" s="33">
        <f t="shared" si="0"/>
        <v>410</v>
      </c>
      <c r="H14" s="34">
        <v>3</v>
      </c>
      <c r="I14" s="45">
        <f>RANK(G14,(G14,G15,G16,G17,G18,G19,G20,G21,G22,G23,G24,G25,G26,G27,G28,G7,G8,G9,G10,G11,G12,G13))</f>
        <v>13</v>
      </c>
      <c r="J14" s="46"/>
      <c r="K14" s="31"/>
      <c r="L14" s="32"/>
      <c r="M14" s="33">
        <f t="shared" si="1"/>
        <v>0</v>
      </c>
      <c r="N14" s="34"/>
      <c r="O14" s="46"/>
      <c r="P14" s="48">
        <f t="shared" si="2"/>
        <v>288</v>
      </c>
      <c r="Q14" s="38">
        <f t="shared" si="2"/>
        <v>122</v>
      </c>
      <c r="R14" s="39">
        <f t="shared" si="3"/>
        <v>410</v>
      </c>
      <c r="S14" s="40"/>
      <c r="T14" s="41">
        <f>RANK(R14,(R14,R15,R17,R18,R19,R20,R21,R22,R23,R24,R25,R26,R27,R28,R7,R8,R9,R10,R11,R12,R13))</f>
        <v>12</v>
      </c>
    </row>
    <row r="15" spans="1:20" ht="18.75" customHeight="1">
      <c r="A15" s="42">
        <v>79</v>
      </c>
      <c r="B15" s="43" t="s">
        <v>269</v>
      </c>
      <c r="C15" s="52" t="s">
        <v>268</v>
      </c>
      <c r="D15" s="30">
        <v>0.5</v>
      </c>
      <c r="E15" s="31">
        <v>259</v>
      </c>
      <c r="F15" s="32">
        <v>137</v>
      </c>
      <c r="G15" s="33">
        <f t="shared" si="0"/>
        <v>396</v>
      </c>
      <c r="H15" s="34">
        <v>6</v>
      </c>
      <c r="I15" s="45">
        <f>RANK(G15,(G15,G16,G17,G18,G19,G20,G21,G22,G23,G24,G25,G26,G27,G28,G7,G8,G9,G10,G11,G12,G13,G14))</f>
        <v>18</v>
      </c>
      <c r="J15" s="46"/>
      <c r="K15" s="31"/>
      <c r="L15" s="32"/>
      <c r="M15" s="33">
        <f t="shared" si="1"/>
        <v>0</v>
      </c>
      <c r="N15" s="34"/>
      <c r="O15" s="47"/>
      <c r="P15" s="48">
        <f t="shared" si="2"/>
        <v>259</v>
      </c>
      <c r="Q15" s="38">
        <f t="shared" si="2"/>
        <v>137</v>
      </c>
      <c r="R15" s="39">
        <f t="shared" si="3"/>
        <v>396</v>
      </c>
      <c r="S15" s="34"/>
      <c r="T15" s="41">
        <f>RANK(R15,(R15,R17,R18,R19,R20,R21,R22,R23,R24,R25,R26,R27,R28,R7,R8,R9,R10,R11,R12,R13,R14))</f>
        <v>17</v>
      </c>
    </row>
    <row r="16" spans="1:20" ht="18.75" customHeight="1">
      <c r="A16" s="42">
        <v>80</v>
      </c>
      <c r="B16" s="43" t="s">
        <v>308</v>
      </c>
      <c r="C16" s="44" t="s">
        <v>136</v>
      </c>
      <c r="D16" s="30"/>
      <c r="E16" s="31">
        <v>313</v>
      </c>
      <c r="F16" s="32">
        <v>142</v>
      </c>
      <c r="G16" s="33">
        <f t="shared" si="0"/>
        <v>455</v>
      </c>
      <c r="H16" s="34">
        <v>7</v>
      </c>
      <c r="I16" s="45">
        <f>RANK(G16,(G16,G17,G18,G19,G20,G21,G22,G23,G24,G25,G26,G27,G28,G7,G8,G9,G10,G11,G12,G13,G14,G15))</f>
        <v>1</v>
      </c>
      <c r="J16" s="46"/>
      <c r="K16" s="31">
        <v>324</v>
      </c>
      <c r="L16" s="32">
        <v>143</v>
      </c>
      <c r="M16" s="33">
        <f t="shared" si="1"/>
        <v>467</v>
      </c>
      <c r="N16" s="34">
        <v>4</v>
      </c>
      <c r="O16" s="47"/>
      <c r="P16" s="48">
        <f t="shared" si="2"/>
        <v>637</v>
      </c>
      <c r="Q16" s="38">
        <f t="shared" si="2"/>
        <v>285</v>
      </c>
      <c r="R16" s="39">
        <f t="shared" si="3"/>
        <v>922</v>
      </c>
      <c r="S16" s="34">
        <f>H16+N16</f>
        <v>11</v>
      </c>
      <c r="T16" s="41">
        <f>RANK(R16,(R16,R17,R18,R19,R20,R21,R22,R23,R24,R25,R26,R27,R28,R7,R8,R9,R10,R11,R12,R13,R14,R15))</f>
        <v>1</v>
      </c>
    </row>
    <row r="17" spans="1:20" ht="18.75" customHeight="1">
      <c r="A17" s="53">
        <v>81</v>
      </c>
      <c r="B17" s="43" t="s">
        <v>206</v>
      </c>
      <c r="C17" s="44" t="s">
        <v>207</v>
      </c>
      <c r="D17" s="30">
        <v>0.53125</v>
      </c>
      <c r="E17" s="31">
        <v>284</v>
      </c>
      <c r="F17" s="32">
        <v>105</v>
      </c>
      <c r="G17" s="33">
        <f t="shared" si="0"/>
        <v>389</v>
      </c>
      <c r="H17" s="34">
        <v>10</v>
      </c>
      <c r="I17" s="45">
        <f>RANK(G17,(G17,G18,G19,G20,G21,G22,G23,G24,G25,G26,G27,G28,G7,G8,G9,G10,G11,G12,G13,G14,G15,G16))</f>
        <v>19</v>
      </c>
      <c r="J17" s="46"/>
      <c r="K17" s="31"/>
      <c r="L17" s="32"/>
      <c r="M17" s="33">
        <f t="shared" si="1"/>
        <v>0</v>
      </c>
      <c r="N17" s="40"/>
      <c r="O17" s="47"/>
      <c r="P17" s="48">
        <f t="shared" si="2"/>
        <v>284</v>
      </c>
      <c r="Q17" s="38">
        <f t="shared" si="2"/>
        <v>105</v>
      </c>
      <c r="R17" s="39">
        <f t="shared" si="3"/>
        <v>389</v>
      </c>
      <c r="S17" s="40"/>
      <c r="T17" s="41">
        <f>RANK(R17,(R17,R18,R19,R20,R21,R22,R23,R24,R25,R26,R27,R28,R7,R8,R9,R10,R11,R12,R13,R14,R15))</f>
        <v>18</v>
      </c>
    </row>
    <row r="18" spans="1:20" ht="18.75" customHeight="1">
      <c r="A18" s="42">
        <v>82</v>
      </c>
      <c r="B18" s="43" t="s">
        <v>238</v>
      </c>
      <c r="C18" s="52" t="s">
        <v>236</v>
      </c>
      <c r="D18" s="30"/>
      <c r="E18" s="31">
        <v>306</v>
      </c>
      <c r="F18" s="32">
        <v>140</v>
      </c>
      <c r="G18" s="33">
        <f t="shared" si="0"/>
        <v>446</v>
      </c>
      <c r="H18" s="34">
        <v>5</v>
      </c>
      <c r="I18" s="45">
        <f>RANK(G18,(G18,G19,G20,G21,G22,G23,G24,G25,G26,G27,G28,G7,G8,G9,G10,G11,G12,G13,G14,G15,G16,G17))</f>
        <v>2</v>
      </c>
      <c r="J18" s="46"/>
      <c r="K18" s="31">
        <v>285</v>
      </c>
      <c r="L18" s="32">
        <v>133</v>
      </c>
      <c r="M18" s="33">
        <f t="shared" si="1"/>
        <v>418</v>
      </c>
      <c r="N18" s="165">
        <v>1</v>
      </c>
      <c r="O18" s="55"/>
      <c r="P18" s="48">
        <f t="shared" si="2"/>
        <v>591</v>
      </c>
      <c r="Q18" s="38">
        <f t="shared" si="2"/>
        <v>273</v>
      </c>
      <c r="R18" s="39">
        <f t="shared" si="3"/>
        <v>864</v>
      </c>
      <c r="S18" s="34">
        <f>H18+N18</f>
        <v>6</v>
      </c>
      <c r="T18" s="41">
        <f>RANK(R18,(R18,R19,R20,R21,R22,R23,R24,R25,R26,R27,R28,R7,R8,R9,R10,R11,R12,R13,R14,R15,R16,R17))</f>
        <v>3</v>
      </c>
    </row>
    <row r="19" spans="1:20" ht="18.75" customHeight="1">
      <c r="A19" s="42">
        <v>83</v>
      </c>
      <c r="B19" s="43" t="s">
        <v>377</v>
      </c>
      <c r="C19" s="52" t="s">
        <v>378</v>
      </c>
      <c r="D19" s="30">
        <v>0.5625</v>
      </c>
      <c r="E19" s="31">
        <v>272</v>
      </c>
      <c r="F19" s="32">
        <v>105</v>
      </c>
      <c r="G19" s="33">
        <f t="shared" si="0"/>
        <v>377</v>
      </c>
      <c r="H19" s="34">
        <v>11</v>
      </c>
      <c r="I19" s="45">
        <f>RANK(G19,(G19,G20,G21,G22,G23,G24,G25,G26,G27,G28,G7,G8,G9,G10,G11,G12,G13,G14,G15,G16,G17,G18))</f>
        <v>21</v>
      </c>
      <c r="J19" s="46"/>
      <c r="K19" s="31"/>
      <c r="L19" s="32"/>
      <c r="M19" s="33">
        <f t="shared" si="1"/>
        <v>0</v>
      </c>
      <c r="N19" s="34"/>
      <c r="O19" s="47"/>
      <c r="P19" s="48">
        <f t="shared" si="2"/>
        <v>272</v>
      </c>
      <c r="Q19" s="38">
        <f t="shared" si="2"/>
        <v>105</v>
      </c>
      <c r="R19" s="39">
        <f t="shared" si="3"/>
        <v>377</v>
      </c>
      <c r="S19" s="34"/>
      <c r="T19" s="50">
        <f>RANK(R19,(R19,R20,R21,R22,R23,R24,R25,R26,R27,R28,R7,R8,R9,R10,R11,R12,R13,R14,R15,R17,R18))</f>
        <v>20</v>
      </c>
    </row>
    <row r="20" spans="1:20" ht="18.75" customHeight="1">
      <c r="A20" s="42">
        <v>84</v>
      </c>
      <c r="B20" s="56" t="s">
        <v>335</v>
      </c>
      <c r="C20" s="44" t="s">
        <v>336</v>
      </c>
      <c r="D20" s="30"/>
      <c r="E20" s="31">
        <v>298</v>
      </c>
      <c r="F20" s="32">
        <v>99</v>
      </c>
      <c r="G20" s="33">
        <f t="shared" si="0"/>
        <v>397</v>
      </c>
      <c r="H20" s="34">
        <v>8</v>
      </c>
      <c r="I20" s="45">
        <f>RANK(G20,(G20,G21,G22,G23,G24,G25,G26,G27,G28,G7,G8,G9,G10,G11,G12,G13,G14,G15,G16,G17,G18,G19))</f>
        <v>17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298</v>
      </c>
      <c r="Q20" s="38">
        <f t="shared" si="2"/>
        <v>99</v>
      </c>
      <c r="R20" s="39">
        <f t="shared" si="3"/>
        <v>397</v>
      </c>
      <c r="S20" s="40"/>
      <c r="T20" s="50">
        <f>RANK(R20,(R20,R21,R22,R23,R24,R25,R26,R27,R28,R7,R8,R9,R10,R11,R12,R13,R14,R15,R17,R18,R19))</f>
        <v>16</v>
      </c>
    </row>
    <row r="21" spans="1:20" ht="18.75" customHeight="1">
      <c r="A21" s="42">
        <v>85</v>
      </c>
      <c r="B21" s="56" t="s">
        <v>178</v>
      </c>
      <c r="C21" s="44" t="s">
        <v>179</v>
      </c>
      <c r="D21" s="30">
        <v>0.59375</v>
      </c>
      <c r="E21" s="31">
        <v>301</v>
      </c>
      <c r="F21" s="32">
        <v>123</v>
      </c>
      <c r="G21" s="33">
        <f t="shared" si="0"/>
        <v>424</v>
      </c>
      <c r="H21" s="34">
        <v>2</v>
      </c>
      <c r="I21" s="45">
        <f>RANK(G21,(G21,G22,G23,G24,G25,G26,G27,G28,G7,G8,G9,G10,G11,G12,G13,G14,G15,G16,G17,G18,G19,G20))</f>
        <v>10</v>
      </c>
      <c r="J21" s="46"/>
      <c r="K21" s="31"/>
      <c r="L21" s="32"/>
      <c r="M21" s="33">
        <f t="shared" si="1"/>
        <v>0</v>
      </c>
      <c r="N21" s="34"/>
      <c r="O21" s="46"/>
      <c r="P21" s="48">
        <f t="shared" si="2"/>
        <v>301</v>
      </c>
      <c r="Q21" s="38">
        <f t="shared" si="2"/>
        <v>123</v>
      </c>
      <c r="R21" s="39">
        <f t="shared" si="3"/>
        <v>424</v>
      </c>
      <c r="S21" s="40"/>
      <c r="T21" s="50">
        <f>RANK(R21,(R21,R22,R23,R24,R25,R26,R27,R28,R7,R8,R9,R10,R11,R12,R13,R14,R15,R17,R18,R19,R20))</f>
        <v>9</v>
      </c>
    </row>
    <row r="22" spans="1:20" ht="18.75" customHeight="1">
      <c r="A22" s="42">
        <v>86</v>
      </c>
      <c r="B22" s="56" t="s">
        <v>391</v>
      </c>
      <c r="C22" s="44" t="s">
        <v>388</v>
      </c>
      <c r="D22" s="30"/>
      <c r="E22" s="31">
        <v>295</v>
      </c>
      <c r="F22" s="32">
        <v>140</v>
      </c>
      <c r="G22" s="33">
        <f t="shared" si="0"/>
        <v>435</v>
      </c>
      <c r="H22" s="34">
        <v>2</v>
      </c>
      <c r="I22" s="45">
        <f>RANK(G22,(G22,G23,G24,G25,G26,G27,G28,G7,G8,G9,G10,G11,G12,G13,G14,G15,G16,G17,G18,G19,G20,G21))</f>
        <v>4</v>
      </c>
      <c r="J22" s="46"/>
      <c r="K22" s="31">
        <v>290</v>
      </c>
      <c r="L22" s="32">
        <v>117</v>
      </c>
      <c r="M22" s="33">
        <f t="shared" si="1"/>
        <v>407</v>
      </c>
      <c r="N22" s="34">
        <v>7</v>
      </c>
      <c r="O22" s="46"/>
      <c r="P22" s="48">
        <f t="shared" si="2"/>
        <v>585</v>
      </c>
      <c r="Q22" s="38">
        <f t="shared" si="2"/>
        <v>257</v>
      </c>
      <c r="R22" s="39">
        <f t="shared" si="3"/>
        <v>842</v>
      </c>
      <c r="S22" s="34">
        <f>H22+N22</f>
        <v>9</v>
      </c>
      <c r="T22" s="50">
        <f>RANK(R22,(R22,R23,R24,R25,R26,R27,R28,R7,R8,R9,R10,R11,R12,R13,R14,R15,R16,R17,R18,R19,R20,R21))</f>
        <v>4</v>
      </c>
    </row>
    <row r="23" spans="1:20" ht="18.75" customHeight="1">
      <c r="A23" s="42">
        <v>87</v>
      </c>
      <c r="B23" s="43" t="s">
        <v>363</v>
      </c>
      <c r="C23" s="44" t="s">
        <v>364</v>
      </c>
      <c r="D23" s="30">
        <v>0.625</v>
      </c>
      <c r="E23" s="31">
        <v>305</v>
      </c>
      <c r="F23" s="32">
        <v>129</v>
      </c>
      <c r="G23" s="33">
        <f t="shared" si="0"/>
        <v>434</v>
      </c>
      <c r="H23" s="34">
        <v>9</v>
      </c>
      <c r="I23" s="45">
        <f>RANK(G23,(G23,G24,G25,G26,G27,G28,G7,G8,G9,G10,G11,G12,G13,G14,G15,G16,G17,G18,G19,G20,G21,G22))</f>
        <v>5</v>
      </c>
      <c r="J23" s="46"/>
      <c r="K23" s="31">
        <v>277</v>
      </c>
      <c r="L23" s="32">
        <v>116</v>
      </c>
      <c r="M23" s="33">
        <f t="shared" si="1"/>
        <v>393</v>
      </c>
      <c r="N23" s="34">
        <v>7</v>
      </c>
      <c r="O23" s="47"/>
      <c r="P23" s="48">
        <f t="shared" si="2"/>
        <v>582</v>
      </c>
      <c r="Q23" s="38">
        <f t="shared" si="2"/>
        <v>245</v>
      </c>
      <c r="R23" s="39">
        <f t="shared" si="3"/>
        <v>827</v>
      </c>
      <c r="S23" s="34">
        <f>H23+N23</f>
        <v>16</v>
      </c>
      <c r="T23" s="41">
        <f>RANK(R23,(R23,R24,R25,R26,R27,R28,R7,R8,R9,R10,R11,R12,R13,R14,R15,R16,R17,R18,R19,R20,R21,R22))</f>
        <v>6</v>
      </c>
    </row>
    <row r="24" spans="1:20" ht="18.75" customHeight="1">
      <c r="A24" s="42">
        <v>88</v>
      </c>
      <c r="B24" s="43" t="s">
        <v>270</v>
      </c>
      <c r="C24" s="44" t="s">
        <v>160</v>
      </c>
      <c r="D24" s="30"/>
      <c r="E24" s="31">
        <v>283</v>
      </c>
      <c r="F24" s="32">
        <v>142</v>
      </c>
      <c r="G24" s="33">
        <f t="shared" si="0"/>
        <v>425</v>
      </c>
      <c r="H24" s="34">
        <v>4</v>
      </c>
      <c r="I24" s="45">
        <f>RANK(G24,(G24,G25,G26,G27,G28,G7,G8,G9,G10,G11,G12,G13,G14,G15,G16,G17,G18,G19,G20,G21,G22,G23))</f>
        <v>9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283</v>
      </c>
      <c r="Q24" s="38">
        <f t="shared" si="2"/>
        <v>142</v>
      </c>
      <c r="R24" s="39">
        <f t="shared" si="3"/>
        <v>425</v>
      </c>
      <c r="S24" s="40"/>
      <c r="T24" s="41">
        <f>RANK(R24,(R24,R25,R26,R27,R28,R7,R8,R9,R10,R11,R12,R13,R14,R15,R17,R18,R19,R20,R21,R22,R23))</f>
        <v>8</v>
      </c>
    </row>
    <row r="25" spans="1:20" ht="18.75" customHeight="1">
      <c r="A25" s="42">
        <v>89</v>
      </c>
      <c r="B25" s="43" t="s">
        <v>208</v>
      </c>
      <c r="C25" s="44" t="s">
        <v>132</v>
      </c>
      <c r="D25" s="30">
        <v>0.65625</v>
      </c>
      <c r="E25" s="31">
        <v>283</v>
      </c>
      <c r="F25" s="32">
        <v>124</v>
      </c>
      <c r="G25" s="33">
        <f t="shared" si="0"/>
        <v>407</v>
      </c>
      <c r="H25" s="34">
        <v>7</v>
      </c>
      <c r="I25" s="45">
        <f>RANK(G25,(G25,G26,G27,G28,G7,G8,G9,G10,G11,G12,G13,G14,G15,G16,G17,G18,G19,G20,G21,G22,G23,G24))</f>
        <v>15</v>
      </c>
      <c r="J25" s="46"/>
      <c r="K25" s="31"/>
      <c r="L25" s="32"/>
      <c r="M25" s="33">
        <f t="shared" si="1"/>
        <v>0</v>
      </c>
      <c r="N25" s="34"/>
      <c r="O25" s="47"/>
      <c r="P25" s="48">
        <f t="shared" si="2"/>
        <v>283</v>
      </c>
      <c r="Q25" s="38">
        <f t="shared" si="2"/>
        <v>124</v>
      </c>
      <c r="R25" s="39">
        <f t="shared" si="3"/>
        <v>407</v>
      </c>
      <c r="S25" s="40"/>
      <c r="T25" s="50">
        <f>RANK(R25,(R25,R26,R27,R28,R7,R8,R9,R10,R11,R12,R13,R14,R15,R17,R18,R19,R20,R21,R22,R23,R24))</f>
        <v>14</v>
      </c>
    </row>
    <row r="26" spans="1:20" ht="18.75" customHeight="1">
      <c r="A26" s="42">
        <v>90</v>
      </c>
      <c r="B26" s="43" t="s">
        <v>404</v>
      </c>
      <c r="C26" s="44" t="s">
        <v>161</v>
      </c>
      <c r="D26" s="30"/>
      <c r="E26" s="31">
        <v>264</v>
      </c>
      <c r="F26" s="32">
        <v>123</v>
      </c>
      <c r="G26" s="33">
        <f t="shared" si="0"/>
        <v>387</v>
      </c>
      <c r="H26" s="34">
        <v>2</v>
      </c>
      <c r="I26" s="45">
        <f>RANK(G26,(G26,G27,G28,G7,G8,G9,G10,G11,G12,G13,G14,G15,G16,G17,G18,G19,G20,G21,G22,G23,G24,G25))</f>
        <v>20</v>
      </c>
      <c r="J26" s="46"/>
      <c r="K26" s="31"/>
      <c r="L26" s="32"/>
      <c r="M26" s="33">
        <f t="shared" si="1"/>
        <v>0</v>
      </c>
      <c r="N26" s="34"/>
      <c r="O26" s="47"/>
      <c r="P26" s="48">
        <f t="shared" si="2"/>
        <v>264</v>
      </c>
      <c r="Q26" s="38">
        <f t="shared" si="2"/>
        <v>123</v>
      </c>
      <c r="R26" s="39">
        <f t="shared" si="3"/>
        <v>387</v>
      </c>
      <c r="S26" s="40"/>
      <c r="T26" s="41">
        <f>RANK(R26,(R26,R27,R28,R7,R8,R9,R10,R11,R12,R13,R14,R15,R17,R18,R19,R20,R21,R22,R23,R24,R25))</f>
        <v>19</v>
      </c>
    </row>
    <row r="27" spans="1:20" ht="18.75" customHeight="1">
      <c r="A27" s="42">
        <v>91</v>
      </c>
      <c r="B27" s="43" t="s">
        <v>405</v>
      </c>
      <c r="C27" s="44" t="s">
        <v>146</v>
      </c>
      <c r="D27" s="30">
        <v>0.6875</v>
      </c>
      <c r="E27" s="31">
        <v>297</v>
      </c>
      <c r="F27" s="32">
        <v>135</v>
      </c>
      <c r="G27" s="33">
        <f t="shared" si="0"/>
        <v>432</v>
      </c>
      <c r="H27" s="34">
        <v>3</v>
      </c>
      <c r="I27" s="45">
        <f>RANK(G27,(G27,G28,G7,G8,G9,G10,G11,G12,G13,G14,G15,G16,G17,G18,G19,G20,G21,G22,G23,G24,G25,G26))</f>
        <v>7</v>
      </c>
      <c r="J27" s="46"/>
      <c r="K27" s="31"/>
      <c r="L27" s="32"/>
      <c r="M27" s="33">
        <f t="shared" si="1"/>
        <v>0</v>
      </c>
      <c r="N27" s="34"/>
      <c r="O27" s="57"/>
      <c r="P27" s="48">
        <f t="shared" si="2"/>
        <v>297</v>
      </c>
      <c r="Q27" s="38">
        <f t="shared" si="2"/>
        <v>135</v>
      </c>
      <c r="R27" s="39">
        <f t="shared" si="3"/>
        <v>432</v>
      </c>
      <c r="S27" s="34"/>
      <c r="T27" s="50">
        <f>RANK(R27,(R27,R28,R7,R8,R9,R10,R11,R12,R13,R14,R15,R16,R17,R18,R19,R20,R21,R22,R23,R24,R25,R26))</f>
        <v>7</v>
      </c>
    </row>
    <row r="28" spans="1:20" s="7" customFormat="1" ht="18.75" customHeight="1">
      <c r="A28" s="58">
        <v>92</v>
      </c>
      <c r="B28" s="59" t="s">
        <v>163</v>
      </c>
      <c r="C28" s="60" t="s">
        <v>164</v>
      </c>
      <c r="D28" s="61"/>
      <c r="E28" s="80">
        <v>280</v>
      </c>
      <c r="F28" s="65">
        <v>126</v>
      </c>
      <c r="G28" s="62">
        <f t="shared" si="0"/>
        <v>406</v>
      </c>
      <c r="H28" s="63">
        <v>2</v>
      </c>
      <c r="I28" s="64">
        <f>RANK(G28,(G28,G7,G8,G9,G10,G11,G12,G13,G14,G15,G16,G17,G18,G19,G20,G21,G22,G23,G24,G25,G26,G27))</f>
        <v>16</v>
      </c>
      <c r="J28" s="36"/>
      <c r="K28" s="80"/>
      <c r="L28" s="65"/>
      <c r="M28" s="62">
        <f t="shared" si="1"/>
        <v>0</v>
      </c>
      <c r="N28" s="67"/>
      <c r="O28" s="36"/>
      <c r="P28" s="68">
        <f t="shared" si="2"/>
        <v>280</v>
      </c>
      <c r="Q28" s="69">
        <f t="shared" si="2"/>
        <v>126</v>
      </c>
      <c r="R28" s="70">
        <f t="shared" si="3"/>
        <v>406</v>
      </c>
      <c r="S28" s="71">
        <f>H28+N28</f>
        <v>2</v>
      </c>
      <c r="T28" s="72">
        <f>RANK(R28,(R28,R7,R8,R9,R10,R11,R12,R13,R14,R15,R17,R18,R19,R20,R21,R22,R23,R24,R25,R26,R27))</f>
        <v>15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12:S13 S20:S21 S7 S17 S24:S25 S9">
    <cfRule type="cellIs" priority="1" dxfId="0" operator="greaterThanOrEqual" stopIfTrue="1">
      <formula>1</formula>
    </cfRule>
  </conditionalFormatting>
  <conditionalFormatting sqref="S27">
    <cfRule type="cellIs" priority="2" dxfId="1" operator="greaterThanOrEqual" stopIfTrue="1">
      <formula>1</formula>
    </cfRule>
  </conditionalFormatting>
  <conditionalFormatting sqref="F7:F28 L7:L28">
    <cfRule type="cellIs" priority="3" dxfId="1" operator="lessThan" stopIfTrue="1">
      <formula>125</formula>
    </cfRule>
    <cfRule type="cellIs" priority="4" dxfId="2" operator="between" stopIfTrue="1">
      <formula>125</formula>
      <formula>149</formula>
    </cfRule>
    <cfRule type="cellIs" priority="5" dxfId="3" operator="greaterThanOrEqual" stopIfTrue="1">
      <formula>150</formula>
    </cfRule>
  </conditionalFormatting>
  <conditionalFormatting sqref="E7:E28 K7:K28">
    <cfRule type="cellIs" priority="6" dxfId="1" operator="lessThan" stopIfTrue="1">
      <formula>275</formula>
    </cfRule>
    <cfRule type="cellIs" priority="7" dxfId="2" operator="between" stopIfTrue="1">
      <formula>275</formula>
      <formula>299</formula>
    </cfRule>
    <cfRule type="cellIs" priority="8" dxfId="3" operator="greaterThanOrEqual" stopIfTrue="1">
      <formula>300</formula>
    </cfRule>
  </conditionalFormatting>
  <conditionalFormatting sqref="G28 G7:G14 G16 G18 G21:G25 M7:M9 M12:M15 M17 M19:M21 M24:M28">
    <cfRule type="cellIs" priority="9" dxfId="0" operator="lessThan" stopIfTrue="1">
      <formula>400</formula>
    </cfRule>
    <cfRule type="cellIs" priority="10" dxfId="2" operator="between" stopIfTrue="1">
      <formula>400</formula>
      <formula>449</formula>
    </cfRule>
    <cfRule type="cellIs" priority="11" dxfId="3" operator="greaterThan" stopIfTrue="1">
      <formula>450</formula>
    </cfRule>
  </conditionalFormatting>
  <conditionalFormatting sqref="R7:R9 R12:R15 R17 R19:R21 R24:R28">
    <cfRule type="cellIs" priority="12" dxfId="0" operator="lessThan" stopIfTrue="1">
      <formula>800</formula>
    </cfRule>
    <cfRule type="cellIs" priority="13" dxfId="2" operator="between" stopIfTrue="1">
      <formula>800</formula>
      <formula>899</formula>
    </cfRule>
    <cfRule type="cellIs" priority="14" dxfId="3" operator="greaterThanOrEqual" stopIfTrue="1">
      <formula>900</formula>
    </cfRule>
  </conditionalFormatting>
  <conditionalFormatting sqref="P7:P9 P12:P15 P17 P19:P21 P24:P28">
    <cfRule type="cellIs" priority="15" dxfId="0" operator="lessThan" stopIfTrue="1">
      <formula>550</formula>
    </cfRule>
    <cfRule type="cellIs" priority="16" dxfId="2" operator="between" stopIfTrue="1">
      <formula>550</formula>
      <formula>599</formula>
    </cfRule>
    <cfRule type="cellIs" priority="17" dxfId="3" operator="greaterThanOrEqual" stopIfTrue="1">
      <formula>600</formula>
    </cfRule>
  </conditionalFormatting>
  <conditionalFormatting sqref="Q7:Q9 Q12:Q15 Q17 Q19:Q21 Q24:Q28">
    <cfRule type="cellIs" priority="18" dxfId="0" operator="lessThan" stopIfTrue="1">
      <formula>250</formula>
    </cfRule>
    <cfRule type="cellIs" priority="19" dxfId="2" operator="between" stopIfTrue="1">
      <formula>250</formula>
      <formula>299</formula>
    </cfRule>
    <cfRule type="cellIs" priority="20" dxfId="3" operator="greaterThanOrEqual" stopIfTrue="1">
      <formula>300</formula>
    </cfRule>
  </conditionalFormatting>
  <conditionalFormatting sqref="G15 G17 G19:G20 G26:G27 M10:M11 M16 M18 M22:M23">
    <cfRule type="cellIs" priority="21" dxfId="1" operator="lessThan" stopIfTrue="1">
      <formula>400</formula>
    </cfRule>
    <cfRule type="cellIs" priority="22" dxfId="2" operator="between" stopIfTrue="1">
      <formula>400</formula>
      <formula>449</formula>
    </cfRule>
    <cfRule type="cellIs" priority="23" dxfId="3" operator="greaterThan" stopIfTrue="1">
      <formula>450</formula>
    </cfRule>
  </conditionalFormatting>
  <conditionalFormatting sqref="I7:I28">
    <cfRule type="cellIs" priority="24" dxfId="2" operator="between" stopIfTrue="1">
      <formula>1</formula>
      <formula>6</formula>
    </cfRule>
    <cfRule type="cellIs" priority="25" dxfId="1" operator="greaterThanOrEqual" stopIfTrue="1">
      <formula>7</formula>
    </cfRule>
  </conditionalFormatting>
  <conditionalFormatting sqref="T7:T28">
    <cfRule type="cellIs" priority="26" dxfId="2" operator="between" stopIfTrue="1">
      <formula>1</formula>
      <formula>3</formula>
    </cfRule>
    <cfRule type="cellIs" priority="27" dxfId="1" operator="between" stopIfTrue="1">
      <formula>4</formula>
      <formula>6</formula>
    </cfRule>
    <cfRule type="cellIs" priority="28" dxfId="0" operator="greaterThanOrEqual" stopIfTrue="1">
      <formula>7</formula>
    </cfRule>
  </conditionalFormatting>
  <conditionalFormatting sqref="P10:P11 P16 P18 P22:P23">
    <cfRule type="cellIs" priority="29" dxfId="1" operator="lessThan" stopIfTrue="1">
      <formula>550</formula>
    </cfRule>
    <cfRule type="cellIs" priority="30" dxfId="2" operator="between" stopIfTrue="1">
      <formula>550</formula>
      <formula>599</formula>
    </cfRule>
    <cfRule type="cellIs" priority="31" dxfId="3" operator="greaterThanOrEqual" stopIfTrue="1">
      <formula>600</formula>
    </cfRule>
  </conditionalFormatting>
  <conditionalFormatting sqref="Q10:Q11 Q16 Q18 Q22:Q23">
    <cfRule type="cellIs" priority="32" dxfId="1" operator="lessThan" stopIfTrue="1">
      <formula>250</formula>
    </cfRule>
    <cfRule type="cellIs" priority="33" dxfId="2" operator="between" stopIfTrue="1">
      <formula>250</formula>
      <formula>299</formula>
    </cfRule>
    <cfRule type="cellIs" priority="34" dxfId="3" operator="greaterThanOrEqual" stopIfTrue="1">
      <formula>300</formula>
    </cfRule>
  </conditionalFormatting>
  <conditionalFormatting sqref="R10:R11 R16 R18 R22:R23">
    <cfRule type="cellIs" priority="35" dxfId="1" operator="lessThan" stopIfTrue="1">
      <formula>800</formula>
    </cfRule>
    <cfRule type="cellIs" priority="36" dxfId="2" operator="between" stopIfTrue="1">
      <formula>800</formula>
      <formula>899</formula>
    </cfRule>
    <cfRule type="cellIs" priority="37" dxfId="3" operator="greaterThanOrEqual" stopIfTrue="1">
      <formula>900</formula>
    </cfRule>
  </conditionalFormatting>
  <conditionalFormatting sqref="S18 S10:S11 S16 S22:S23">
    <cfRule type="cellIs" priority="38" dxfId="1" operator="lessThanOrEqual" stopIfTrue="1">
      <formula>1</formula>
    </cfRule>
    <cfRule type="cellIs" priority="39" dxfId="4" operator="lessThan" stopIfTrue="1">
      <formula>1</formula>
    </cfRule>
  </conditionalFormatting>
  <printOptions/>
  <pageMargins left="0.7874015748031497" right="0.3937007874015748" top="0.3937007874015748" bottom="0.3937007874015748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4">
      <selection activeCell="T25" sqref="T25"/>
    </sheetView>
  </sheetViews>
  <sheetFormatPr defaultColWidth="11.421875" defaultRowHeight="12.75"/>
  <cols>
    <col min="1" max="1" width="3.2812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23</v>
      </c>
      <c r="D3" s="8" t="s">
        <v>129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26</v>
      </c>
      <c r="B5" s="10"/>
      <c r="C5" s="11"/>
      <c r="D5" s="12" t="s">
        <v>130</v>
      </c>
      <c r="E5" s="13"/>
      <c r="F5" s="13"/>
      <c r="G5" s="13"/>
      <c r="H5" s="13"/>
      <c r="I5" s="14"/>
      <c r="J5" s="15"/>
      <c r="K5" s="12" t="s">
        <v>1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93</v>
      </c>
      <c r="B7" s="28" t="s">
        <v>337</v>
      </c>
      <c r="C7" s="44" t="s">
        <v>320</v>
      </c>
      <c r="D7" s="30">
        <v>0.375</v>
      </c>
      <c r="E7" s="31">
        <v>244</v>
      </c>
      <c r="F7" s="32">
        <v>91</v>
      </c>
      <c r="G7" s="33">
        <f>SUM(E7:F7)</f>
        <v>335</v>
      </c>
      <c r="H7" s="34">
        <v>8</v>
      </c>
      <c r="I7" s="35">
        <f>RANK(G7,(G7,G8,G9,G10,G11,G12,G13,G14,G15,G16,G17,G18,G19,G20,G21,G22,G23,G24,G25,G26,G27,G28))</f>
        <v>19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244</v>
      </c>
      <c r="Q7" s="78">
        <f>SUM(F7,L7)</f>
        <v>91</v>
      </c>
      <c r="R7" s="39">
        <f>SUM(P7:Q7)</f>
        <v>335</v>
      </c>
      <c r="S7" s="40">
        <f>H7+N7</f>
        <v>8</v>
      </c>
      <c r="T7" s="41">
        <f>RANK(R7,(R7,R8,R9,R10,R11,R12,R13,R14,R16,R17,R18,R19,R20,R21,R22,R23,R24,R25,R26,R27,R28))</f>
        <v>17</v>
      </c>
    </row>
    <row r="8" spans="1:20" ht="18.75" customHeight="1">
      <c r="A8" s="42">
        <v>94</v>
      </c>
      <c r="B8" s="43" t="s">
        <v>309</v>
      </c>
      <c r="C8" s="44" t="s">
        <v>310</v>
      </c>
      <c r="D8" s="30"/>
      <c r="E8" s="31">
        <v>283</v>
      </c>
      <c r="F8" s="32">
        <v>129</v>
      </c>
      <c r="G8" s="33">
        <f aca="true" t="shared" si="0" ref="G8:G28">SUM(E8:F8)</f>
        <v>412</v>
      </c>
      <c r="H8" s="34">
        <v>5</v>
      </c>
      <c r="I8" s="45">
        <f>RANK(G8,(G8,G9,G10,G11,G12,G13,G14,G15,G16,G17,G18,G19,G20,G21,G22,G23,G24,G25,G26,G27,G28,G7))</f>
        <v>1</v>
      </c>
      <c r="J8" s="46"/>
      <c r="K8" s="31">
        <v>276</v>
      </c>
      <c r="L8" s="32">
        <v>113</v>
      </c>
      <c r="M8" s="33">
        <f aca="true" t="shared" si="1" ref="M8:M28">SUM(K8:L8)</f>
        <v>389</v>
      </c>
      <c r="N8" s="34">
        <v>7</v>
      </c>
      <c r="O8" s="47"/>
      <c r="P8" s="48">
        <f aca="true" t="shared" si="2" ref="P8:Q28">SUM(E8,K8)</f>
        <v>559</v>
      </c>
      <c r="Q8" s="38">
        <f t="shared" si="2"/>
        <v>242</v>
      </c>
      <c r="R8" s="39">
        <f aca="true" t="shared" si="3" ref="R8:R28">SUM(P8:Q8)</f>
        <v>801</v>
      </c>
      <c r="S8" s="40">
        <f>H8+N8</f>
        <v>12</v>
      </c>
      <c r="T8" s="41">
        <f>RANK(R8,(R8,R9,R10,R11,R12,R13,R14,R15,R17,R18,R19,R20,R21,R22,R23,R24,R25,R26,R27,R28,R7))</f>
        <v>5</v>
      </c>
    </row>
    <row r="9" spans="1:20" ht="18.75" customHeight="1">
      <c r="A9" s="42">
        <v>95</v>
      </c>
      <c r="B9" s="43" t="s">
        <v>242</v>
      </c>
      <c r="C9" s="49" t="s">
        <v>236</v>
      </c>
      <c r="D9" s="30">
        <v>0.40625</v>
      </c>
      <c r="E9" s="31">
        <v>281</v>
      </c>
      <c r="F9" s="32">
        <v>105</v>
      </c>
      <c r="G9" s="33">
        <f t="shared" si="0"/>
        <v>386</v>
      </c>
      <c r="H9" s="34">
        <v>7</v>
      </c>
      <c r="I9" s="35">
        <f>RANK(G9,(G9,G10,G11,G12,G13,G14,G15,G16,G17,G18,G19,G20,G21,G22,G23,G24,G25,G26,G27,G28,G7,G8))</f>
        <v>7</v>
      </c>
      <c r="J9" s="46"/>
      <c r="K9" s="31">
        <v>285</v>
      </c>
      <c r="L9" s="32">
        <v>104</v>
      </c>
      <c r="M9" s="33">
        <f t="shared" si="1"/>
        <v>389</v>
      </c>
      <c r="N9" s="34">
        <v>10</v>
      </c>
      <c r="O9" s="46"/>
      <c r="P9" s="48">
        <f t="shared" si="2"/>
        <v>566</v>
      </c>
      <c r="Q9" s="38">
        <f t="shared" si="2"/>
        <v>209</v>
      </c>
      <c r="R9" s="39">
        <f t="shared" si="3"/>
        <v>775</v>
      </c>
      <c r="S9" s="40">
        <f>H9+N9</f>
        <v>17</v>
      </c>
      <c r="T9" s="41">
        <f>RANK(R9,(R9,R10,R11,R12,R13,R14,R15,R16,R18,R19,R20,R21,R22,R23,R24,R25,R26,R27,R28,R29,R8))</f>
        <v>6</v>
      </c>
    </row>
    <row r="10" spans="1:20" ht="18.75" customHeight="1">
      <c r="A10" s="42">
        <v>96</v>
      </c>
      <c r="B10" s="43" t="s">
        <v>239</v>
      </c>
      <c r="C10" s="44" t="s">
        <v>240</v>
      </c>
      <c r="D10" s="30"/>
      <c r="E10" s="31">
        <v>246</v>
      </c>
      <c r="F10" s="32">
        <v>78</v>
      </c>
      <c r="G10" s="33">
        <f t="shared" si="0"/>
        <v>324</v>
      </c>
      <c r="H10" s="34">
        <v>17</v>
      </c>
      <c r="I10" s="35">
        <f>RANK(G10,(G10,G11,G12,G13,G14,G15,G16,G17,G18,G19,G20,G21,G22,G23,G24,G25,G26,G27,G28,G7,G8,G9))</f>
        <v>21</v>
      </c>
      <c r="J10" s="46"/>
      <c r="K10" s="31"/>
      <c r="L10" s="32"/>
      <c r="M10" s="33">
        <f t="shared" si="1"/>
        <v>0</v>
      </c>
      <c r="N10" s="40"/>
      <c r="O10" s="47"/>
      <c r="P10" s="48">
        <f t="shared" si="2"/>
        <v>246</v>
      </c>
      <c r="Q10" s="38">
        <f t="shared" si="2"/>
        <v>78</v>
      </c>
      <c r="R10" s="39">
        <f t="shared" si="3"/>
        <v>324</v>
      </c>
      <c r="S10" s="34"/>
      <c r="T10" s="41">
        <f>RANK(R10,(R10,R11,R12,R13,R14,R15,R17,R18,R19,R20,R21,R22,R23,R24,R25,R26,R27,R28,R7,R8,R9))</f>
        <v>19</v>
      </c>
    </row>
    <row r="11" spans="1:20" ht="18.75" customHeight="1">
      <c r="A11" s="42">
        <v>97</v>
      </c>
      <c r="B11" s="43" t="s">
        <v>381</v>
      </c>
      <c r="C11" s="44" t="s">
        <v>382</v>
      </c>
      <c r="D11" s="30">
        <v>0.4375</v>
      </c>
      <c r="E11" s="31">
        <v>245</v>
      </c>
      <c r="F11" s="32">
        <v>103</v>
      </c>
      <c r="G11" s="33">
        <f t="shared" si="0"/>
        <v>348</v>
      </c>
      <c r="H11" s="34">
        <v>12</v>
      </c>
      <c r="I11" s="35">
        <f>RANK(G11,(G11,G12,G13,G14,G15,G16,G17,G18,G19,G20,G21,G22,G23,G24,G25,G26,G27,G28,G7,G8,G9,G10))</f>
        <v>14</v>
      </c>
      <c r="J11" s="46"/>
      <c r="K11" s="31"/>
      <c r="L11" s="32"/>
      <c r="M11" s="33">
        <f t="shared" si="1"/>
        <v>0</v>
      </c>
      <c r="N11" s="40"/>
      <c r="O11" s="47"/>
      <c r="P11" s="48">
        <f t="shared" si="2"/>
        <v>245</v>
      </c>
      <c r="Q11" s="38">
        <f t="shared" si="2"/>
        <v>103</v>
      </c>
      <c r="R11" s="39">
        <f t="shared" si="3"/>
        <v>348</v>
      </c>
      <c r="S11" s="40"/>
      <c r="T11" s="41">
        <f>RANK(R11,(R11,R12,R13,R14,R15,R17,R18,R19,R20,R21,R22,R23,R24,R25,R26,R27,R28,R7,R8,R9,R10))</f>
        <v>13</v>
      </c>
    </row>
    <row r="12" spans="1:20" ht="18.75" customHeight="1">
      <c r="A12" s="42">
        <v>98</v>
      </c>
      <c r="B12" s="43" t="s">
        <v>185</v>
      </c>
      <c r="C12" s="44" t="s">
        <v>148</v>
      </c>
      <c r="D12" s="30"/>
      <c r="E12" s="31">
        <v>264</v>
      </c>
      <c r="F12" s="32">
        <v>132</v>
      </c>
      <c r="G12" s="33">
        <f t="shared" si="0"/>
        <v>396</v>
      </c>
      <c r="H12" s="34">
        <v>8</v>
      </c>
      <c r="I12" s="45">
        <f>RANK(G12,(G12,G13,G14,G15,G16,G17,G18,G19,G20,G21,G22,G23,G24,G25,G26,G27,G28,G7,G8,G9,G10,G11))</f>
        <v>4</v>
      </c>
      <c r="J12" s="46"/>
      <c r="K12" s="31">
        <v>281</v>
      </c>
      <c r="L12" s="32">
        <v>141</v>
      </c>
      <c r="M12" s="33">
        <f t="shared" si="1"/>
        <v>422</v>
      </c>
      <c r="N12" s="34">
        <v>9</v>
      </c>
      <c r="O12" s="47"/>
      <c r="P12" s="48">
        <f t="shared" si="2"/>
        <v>545</v>
      </c>
      <c r="Q12" s="38">
        <f t="shared" si="2"/>
        <v>273</v>
      </c>
      <c r="R12" s="39">
        <f t="shared" si="3"/>
        <v>818</v>
      </c>
      <c r="S12" s="34">
        <f>H12+N12</f>
        <v>17</v>
      </c>
      <c r="T12" s="41">
        <f>RANK(R12,(R12,R13,R14,R15,R17,R18,R19,R20,R21,R22,R23,R24,R25,R26,R27,R28,R7,R8,R9,R10,R11))</f>
        <v>3</v>
      </c>
    </row>
    <row r="13" spans="1:20" ht="18.75" customHeight="1">
      <c r="A13" s="42">
        <v>99</v>
      </c>
      <c r="B13" s="43" t="s">
        <v>286</v>
      </c>
      <c r="C13" s="44" t="s">
        <v>150</v>
      </c>
      <c r="D13" s="51">
        <v>0.46875</v>
      </c>
      <c r="E13" s="31">
        <v>270</v>
      </c>
      <c r="F13" s="32">
        <v>105</v>
      </c>
      <c r="G13" s="33">
        <f t="shared" si="0"/>
        <v>375</v>
      </c>
      <c r="H13" s="34">
        <v>6</v>
      </c>
      <c r="I13" s="45">
        <f>RANK(G13,(G13,G14,G15,G16,G17,G18,G19,G20,G21,G22,G23,G24,G25,G26,G27,G28,G7,G8,G9,G10,G11,G12))</f>
        <v>10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270</v>
      </c>
      <c r="Q13" s="38">
        <f t="shared" si="2"/>
        <v>105</v>
      </c>
      <c r="R13" s="39">
        <f t="shared" si="3"/>
        <v>375</v>
      </c>
      <c r="S13" s="40">
        <f>H13+N13</f>
        <v>6</v>
      </c>
      <c r="T13" s="41">
        <f>RANK(R13,(R13,R14,R15,R17,R18,R19,R20,R21,R22,R23,R24,R25,R26,R27,R28,R7,R8,R9,R10,R11,R12))</f>
        <v>9</v>
      </c>
    </row>
    <row r="14" spans="1:20" ht="18.75" customHeight="1">
      <c r="A14" s="42">
        <v>100</v>
      </c>
      <c r="B14" s="43" t="s">
        <v>365</v>
      </c>
      <c r="C14" s="44" t="s">
        <v>364</v>
      </c>
      <c r="D14" s="30"/>
      <c r="E14" s="31">
        <v>269</v>
      </c>
      <c r="F14" s="32">
        <v>127</v>
      </c>
      <c r="G14" s="33">
        <f t="shared" si="0"/>
        <v>396</v>
      </c>
      <c r="H14" s="34">
        <v>7</v>
      </c>
      <c r="I14" s="45">
        <f>RANK(G14,(G14,G15,G16,G17,G18,G19,G20,G21,G22,G23,G24,G25,G26,G27,G28,G7,G8,G9,G10,G11,G12,G13))</f>
        <v>4</v>
      </c>
      <c r="J14" s="46"/>
      <c r="K14" s="31">
        <v>281</v>
      </c>
      <c r="L14" s="32">
        <v>139</v>
      </c>
      <c r="M14" s="33">
        <f t="shared" si="1"/>
        <v>420</v>
      </c>
      <c r="N14" s="34">
        <v>6</v>
      </c>
      <c r="O14" s="46"/>
      <c r="P14" s="48">
        <f t="shared" si="2"/>
        <v>550</v>
      </c>
      <c r="Q14" s="38">
        <f t="shared" si="2"/>
        <v>266</v>
      </c>
      <c r="R14" s="39">
        <f t="shared" si="3"/>
        <v>816</v>
      </c>
      <c r="S14" s="40">
        <f>H14+N14</f>
        <v>13</v>
      </c>
      <c r="T14" s="41">
        <f>RANK(R14,(R14,R15,R17,R18,R19,R20,R21,R22,R23,R24,R25,R26,R27,R28,R7,R8,R9,R10,R11,R12,R13))</f>
        <v>4</v>
      </c>
    </row>
    <row r="15" spans="1:20" ht="18.75" customHeight="1">
      <c r="A15" s="42">
        <v>101</v>
      </c>
      <c r="B15" s="43" t="s">
        <v>271</v>
      </c>
      <c r="C15" s="52" t="s">
        <v>272</v>
      </c>
      <c r="D15" s="30">
        <v>0.5</v>
      </c>
      <c r="E15" s="31">
        <v>249</v>
      </c>
      <c r="F15" s="32">
        <v>97</v>
      </c>
      <c r="G15" s="33">
        <f t="shared" si="0"/>
        <v>346</v>
      </c>
      <c r="H15" s="34">
        <v>11</v>
      </c>
      <c r="I15" s="45">
        <f>RANK(G15,(G15,G16,G17,G18,G19,G20,G21,G22,G23,G24,G25,G26,G27,G28,G7,G8,G9,G10,G11,G12,G13,G14))</f>
        <v>16</v>
      </c>
      <c r="J15" s="46"/>
      <c r="K15" s="31"/>
      <c r="L15" s="32"/>
      <c r="M15" s="33">
        <f t="shared" si="1"/>
        <v>0</v>
      </c>
      <c r="N15" s="34"/>
      <c r="O15" s="47"/>
      <c r="P15" s="48">
        <f t="shared" si="2"/>
        <v>249</v>
      </c>
      <c r="Q15" s="38">
        <f t="shared" si="2"/>
        <v>97</v>
      </c>
      <c r="R15" s="39">
        <f t="shared" si="3"/>
        <v>346</v>
      </c>
      <c r="S15" s="34"/>
      <c r="T15" s="41">
        <f>RANK(R15,(R15,R17,R18,R19,R20,R21,R22,R23,R24,R25,R26,R27,R28,R7,R8,R9,R10,R11,R12,R13,R14))</f>
        <v>15</v>
      </c>
    </row>
    <row r="16" spans="1:20" ht="18.75" customHeight="1">
      <c r="A16" s="42">
        <v>102</v>
      </c>
      <c r="B16" s="43" t="s">
        <v>209</v>
      </c>
      <c r="C16" s="44" t="s">
        <v>207</v>
      </c>
      <c r="D16" s="30"/>
      <c r="E16" s="31">
        <v>260</v>
      </c>
      <c r="F16" s="32">
        <v>84</v>
      </c>
      <c r="G16" s="33">
        <f t="shared" si="0"/>
        <v>344</v>
      </c>
      <c r="H16" s="34">
        <v>10</v>
      </c>
      <c r="I16" s="45">
        <f>RANK(G16,(G16,G17,G18,G19,G20,G21,G22,G23,G24,G25,G26,G27,G28,G7,G8,G9,G10,G11,G12,G13,G14,G15))</f>
        <v>18</v>
      </c>
      <c r="J16" s="46"/>
      <c r="K16" s="31"/>
      <c r="L16" s="32"/>
      <c r="M16" s="33">
        <f t="shared" si="1"/>
        <v>0</v>
      </c>
      <c r="N16" s="34"/>
      <c r="O16" s="47"/>
      <c r="P16" s="48">
        <f t="shared" si="2"/>
        <v>260</v>
      </c>
      <c r="Q16" s="38">
        <f t="shared" si="2"/>
        <v>84</v>
      </c>
      <c r="R16" s="39">
        <f t="shared" si="3"/>
        <v>344</v>
      </c>
      <c r="S16" s="40"/>
      <c r="T16" s="41">
        <f>RANK(R16,(R16,R18,R19,R20,R21,R22,R23,R24,R25,R26,R27,R28,R7,R8,R9,R10,R11,R12,R13,R14,R15))</f>
        <v>16</v>
      </c>
    </row>
    <row r="17" spans="1:20" ht="18.75" customHeight="1">
      <c r="A17" s="42">
        <v>103</v>
      </c>
      <c r="B17" s="43" t="s">
        <v>311</v>
      </c>
      <c r="C17" s="44" t="s">
        <v>136</v>
      </c>
      <c r="D17" s="30">
        <v>0.53125</v>
      </c>
      <c r="E17" s="31">
        <v>266</v>
      </c>
      <c r="F17" s="32">
        <v>97</v>
      </c>
      <c r="G17" s="33">
        <f t="shared" si="0"/>
        <v>363</v>
      </c>
      <c r="H17" s="34">
        <v>11</v>
      </c>
      <c r="I17" s="45">
        <f>RANK(G17,(G17,G18,G19,G20,G21,G22,G23,G24,G25,G26,G27,G28,G7,G8,G9,G10,G11,G12,G13,G14,G15,G16))</f>
        <v>13</v>
      </c>
      <c r="J17" s="46"/>
      <c r="K17" s="31"/>
      <c r="L17" s="32"/>
      <c r="M17" s="33">
        <f t="shared" si="1"/>
        <v>0</v>
      </c>
      <c r="N17" s="40"/>
      <c r="O17" s="47"/>
      <c r="P17" s="48">
        <f t="shared" si="2"/>
        <v>266</v>
      </c>
      <c r="Q17" s="38">
        <f t="shared" si="2"/>
        <v>97</v>
      </c>
      <c r="R17" s="39">
        <f t="shared" si="3"/>
        <v>363</v>
      </c>
      <c r="S17" s="40"/>
      <c r="T17" s="41">
        <f>RANK(R17,(R17,R18,R19,R20,R21,R22,R23,R24,R25,R26,R27,R28,R7,R8,R9,R10,R11,R12,R13,R14,R15))</f>
        <v>12</v>
      </c>
    </row>
    <row r="18" spans="1:20" ht="18.75" customHeight="1">
      <c r="A18" s="42">
        <v>104</v>
      </c>
      <c r="B18" s="43" t="s">
        <v>243</v>
      </c>
      <c r="C18" s="44" t="s">
        <v>161</v>
      </c>
      <c r="D18" s="30"/>
      <c r="E18" s="31">
        <v>266</v>
      </c>
      <c r="F18" s="32">
        <v>110</v>
      </c>
      <c r="G18" s="33">
        <f t="shared" si="0"/>
        <v>376</v>
      </c>
      <c r="H18" s="34">
        <v>10</v>
      </c>
      <c r="I18" s="45">
        <f>RANK(G18,(G18,G19,G20,G21,G22,G23,G24,G25,G26,G27,G28,G7,G8,G9,G10,G11,G12,G13,G14,G15,G16,G17))</f>
        <v>8</v>
      </c>
      <c r="J18" s="46"/>
      <c r="K18" s="31"/>
      <c r="L18" s="32"/>
      <c r="M18" s="33">
        <f t="shared" si="1"/>
        <v>0</v>
      </c>
      <c r="N18" s="54"/>
      <c r="O18" s="55"/>
      <c r="P18" s="48">
        <f t="shared" si="2"/>
        <v>266</v>
      </c>
      <c r="Q18" s="38">
        <f t="shared" si="2"/>
        <v>110</v>
      </c>
      <c r="R18" s="39">
        <f t="shared" si="3"/>
        <v>376</v>
      </c>
      <c r="S18" s="40"/>
      <c r="T18" s="41">
        <f>RANK(R18,(R18,R19,R20,R21,R22,R23,R24,R25,R26,R27,R28,R7,R8,R9,R10,R11,R12,R13,R14,R15,R17))</f>
        <v>7</v>
      </c>
    </row>
    <row r="19" spans="1:20" ht="18.75" customHeight="1">
      <c r="A19" s="42">
        <v>105</v>
      </c>
      <c r="B19" s="43" t="s">
        <v>241</v>
      </c>
      <c r="C19" s="44" t="s">
        <v>379</v>
      </c>
      <c r="D19" s="30">
        <v>0.5625</v>
      </c>
      <c r="E19" s="31">
        <v>245</v>
      </c>
      <c r="F19" s="32">
        <v>76</v>
      </c>
      <c r="G19" s="33">
        <f t="shared" si="0"/>
        <v>321</v>
      </c>
      <c r="H19" s="34">
        <v>17</v>
      </c>
      <c r="I19" s="45">
        <f>RANK(G19,(G19,G20,G21,G22,G23,G24,G25,G26,G27,G28,G7,G8,G9,G10,G11,G12,G13,G14,G15,G16,G17,G18))</f>
        <v>22</v>
      </c>
      <c r="J19" s="46"/>
      <c r="K19" s="31"/>
      <c r="L19" s="32"/>
      <c r="M19" s="33">
        <f t="shared" si="1"/>
        <v>0</v>
      </c>
      <c r="N19" s="34"/>
      <c r="O19" s="47"/>
      <c r="P19" s="48">
        <f t="shared" si="2"/>
        <v>245</v>
      </c>
      <c r="Q19" s="38">
        <f t="shared" si="2"/>
        <v>76</v>
      </c>
      <c r="R19" s="39">
        <f t="shared" si="3"/>
        <v>321</v>
      </c>
      <c r="S19" s="34"/>
      <c r="T19" s="50">
        <f>RANK(R19,(R19,R20,R21,R22,R23,R24,R25,R26,R27,R28,R7,R8,R9,R10,R11,R12,R13,R14,R15,R17,R18))</f>
        <v>20</v>
      </c>
    </row>
    <row r="20" spans="1:20" ht="18.75" customHeight="1">
      <c r="A20" s="42">
        <v>106</v>
      </c>
      <c r="B20" s="56" t="s">
        <v>387</v>
      </c>
      <c r="C20" s="44" t="s">
        <v>388</v>
      </c>
      <c r="D20" s="30"/>
      <c r="E20" s="31">
        <v>248</v>
      </c>
      <c r="F20" s="32">
        <v>84</v>
      </c>
      <c r="G20" s="33">
        <f t="shared" si="0"/>
        <v>332</v>
      </c>
      <c r="H20" s="34">
        <v>15</v>
      </c>
      <c r="I20" s="45">
        <f>RANK(G20,(G20,G21,G22,G23,G24,G25,G26,G27,G28,G7,G8,G9,G10,G11,G12,G13,G14,G15,G16,G17,G18,G19))</f>
        <v>20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248</v>
      </c>
      <c r="Q20" s="38">
        <f t="shared" si="2"/>
        <v>84</v>
      </c>
      <c r="R20" s="39">
        <f t="shared" si="3"/>
        <v>332</v>
      </c>
      <c r="S20" s="40"/>
      <c r="T20" s="50">
        <f>RANK(R20,(R20,R21,R22,R23,R24,R25,R26,R27,R28,R7,R8,R9,R10,R11,R12,R13,R14,R15,R17,R18,R19))</f>
        <v>18</v>
      </c>
    </row>
    <row r="21" spans="1:20" ht="18.75" customHeight="1">
      <c r="A21" s="42">
        <v>107</v>
      </c>
      <c r="B21" s="56" t="s">
        <v>186</v>
      </c>
      <c r="C21" s="44" t="s">
        <v>187</v>
      </c>
      <c r="D21" s="30">
        <v>0.59375</v>
      </c>
      <c r="E21" s="31">
        <v>259</v>
      </c>
      <c r="F21" s="32">
        <v>116</v>
      </c>
      <c r="G21" s="33">
        <f t="shared" si="0"/>
        <v>375</v>
      </c>
      <c r="H21" s="34">
        <v>10</v>
      </c>
      <c r="I21" s="45">
        <f>RANK(G21,(G21,G22,G23,G24,G25,G26,G27,G28,G7,G8,G9,G10,G11,G12,G13,G14,G15,G16,G17,G18,G19,G20))</f>
        <v>10</v>
      </c>
      <c r="J21" s="46"/>
      <c r="K21" s="31"/>
      <c r="L21" s="32"/>
      <c r="M21" s="33">
        <f t="shared" si="1"/>
        <v>0</v>
      </c>
      <c r="N21" s="34"/>
      <c r="O21" s="46"/>
      <c r="P21" s="48">
        <f t="shared" si="2"/>
        <v>259</v>
      </c>
      <c r="Q21" s="38">
        <f t="shared" si="2"/>
        <v>116</v>
      </c>
      <c r="R21" s="39">
        <f t="shared" si="3"/>
        <v>375</v>
      </c>
      <c r="S21" s="40"/>
      <c r="T21" s="50">
        <f>RANK(R21,(R21,R22,R23,R24,R25,R26,R27,R28,R7,R8,R9,R10,R11,R12,R13,R14,R15,R17,R18,R19,R20))</f>
        <v>9</v>
      </c>
    </row>
    <row r="22" spans="1:20" ht="18.75" customHeight="1">
      <c r="A22" s="42">
        <v>108</v>
      </c>
      <c r="B22" s="56" t="s">
        <v>287</v>
      </c>
      <c r="C22" s="44" t="s">
        <v>150</v>
      </c>
      <c r="D22" s="30"/>
      <c r="E22" s="31">
        <v>283</v>
      </c>
      <c r="F22" s="32">
        <v>122</v>
      </c>
      <c r="G22" s="33">
        <f t="shared" si="0"/>
        <v>405</v>
      </c>
      <c r="H22" s="34">
        <v>7</v>
      </c>
      <c r="I22" s="45">
        <f>RANK(G22,(G22,G23,G24,G25,G26,G27,G28,G7,G8,G9,G10,G11,G12,G13,G14,G15,G16,G17,G18,G19,G20,G21))</f>
        <v>3</v>
      </c>
      <c r="J22" s="46"/>
      <c r="K22" s="31">
        <v>305</v>
      </c>
      <c r="L22" s="32">
        <v>116</v>
      </c>
      <c r="M22" s="33">
        <f>SUM(K22:L22)</f>
        <v>421</v>
      </c>
      <c r="N22" s="34">
        <v>5</v>
      </c>
      <c r="O22" s="46"/>
      <c r="P22" s="48">
        <f t="shared" si="2"/>
        <v>588</v>
      </c>
      <c r="Q22" s="38">
        <f t="shared" si="2"/>
        <v>238</v>
      </c>
      <c r="R22" s="39">
        <f t="shared" si="3"/>
        <v>826</v>
      </c>
      <c r="S22" s="34">
        <f>H22+N22</f>
        <v>12</v>
      </c>
      <c r="T22" s="50">
        <f>RANK(R22,(R22,R23,R24,R25,R26,R27,R28,R7,R8,R9,R10,R11,R12,R13,R14,R15,R17,R18,R19,R20,R21))</f>
        <v>2</v>
      </c>
    </row>
    <row r="23" spans="1:20" ht="18.75" customHeight="1">
      <c r="A23" s="42">
        <v>109</v>
      </c>
      <c r="B23" s="43" t="s">
        <v>366</v>
      </c>
      <c r="C23" s="44" t="s">
        <v>367</v>
      </c>
      <c r="D23" s="30">
        <v>0.625</v>
      </c>
      <c r="E23" s="31">
        <v>285</v>
      </c>
      <c r="F23" s="32">
        <v>124</v>
      </c>
      <c r="G23" s="33">
        <f t="shared" si="0"/>
        <v>409</v>
      </c>
      <c r="H23" s="34">
        <v>5</v>
      </c>
      <c r="I23" s="45">
        <f>RANK(G23,(G23,G24,G25,G26,G27,G28,G7,G8,G9,G10,G11,G12,G13,G14,G15,G16,G17,G18,G19,G20,G21,G22))</f>
        <v>2</v>
      </c>
      <c r="J23" s="46"/>
      <c r="K23" s="31"/>
      <c r="L23" s="32"/>
      <c r="M23" s="33"/>
      <c r="N23" s="34"/>
      <c r="O23" s="47"/>
      <c r="P23" s="48"/>
      <c r="Q23" s="38"/>
      <c r="R23" s="39"/>
      <c r="S23" s="40"/>
      <c r="T23" s="41"/>
    </row>
    <row r="24" spans="1:20" ht="18.75" customHeight="1">
      <c r="A24" s="42">
        <v>110</v>
      </c>
      <c r="B24" s="43" t="s">
        <v>273</v>
      </c>
      <c r="C24" s="52" t="s">
        <v>268</v>
      </c>
      <c r="D24" s="30"/>
      <c r="E24" s="31">
        <v>255</v>
      </c>
      <c r="F24" s="32">
        <v>90</v>
      </c>
      <c r="G24" s="33">
        <f t="shared" si="0"/>
        <v>345</v>
      </c>
      <c r="H24" s="34">
        <v>13</v>
      </c>
      <c r="I24" s="45">
        <f>RANK(G24,(G24,G25,G26,G27,G28,G7,G8,G9,G10,G11,G12,G13,G14,G15,G16,G17,G18,G19,G20,G21,G22,G23))</f>
        <v>17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255</v>
      </c>
      <c r="Q24" s="38">
        <f t="shared" si="2"/>
        <v>90</v>
      </c>
      <c r="R24" s="39">
        <f t="shared" si="3"/>
        <v>345</v>
      </c>
      <c r="S24" s="40"/>
      <c r="T24" s="41">
        <f>RANK(R24,(R24,R25,R26,R27,R28,R7,R8,R9,R10,R11,R12,R13,R14,R15,R17,R18,R19,R20,R21,R22,R23))</f>
        <v>16</v>
      </c>
    </row>
    <row r="25" spans="1:20" ht="18.75" customHeight="1">
      <c r="A25" s="42">
        <v>111</v>
      </c>
      <c r="B25" s="43" t="s">
        <v>210</v>
      </c>
      <c r="C25" s="44" t="s">
        <v>132</v>
      </c>
      <c r="D25" s="30">
        <v>0.65625</v>
      </c>
      <c r="E25" s="31">
        <v>246</v>
      </c>
      <c r="F25" s="32">
        <v>101</v>
      </c>
      <c r="G25" s="33">
        <f t="shared" si="0"/>
        <v>347</v>
      </c>
      <c r="H25" s="34">
        <v>9</v>
      </c>
      <c r="I25" s="45">
        <f>RANK(G25,(G25,G26,G27,G28,G7,G8,G9,G10,G11,G12,G13,G14,G15,G16,G17,G18,G19,G20,G21,G22,G23,G24))</f>
        <v>15</v>
      </c>
      <c r="J25" s="46"/>
      <c r="K25" s="31"/>
      <c r="L25" s="32"/>
      <c r="M25" s="33">
        <f t="shared" si="1"/>
        <v>0</v>
      </c>
      <c r="N25" s="34"/>
      <c r="O25" s="47"/>
      <c r="P25" s="48">
        <f t="shared" si="2"/>
        <v>246</v>
      </c>
      <c r="Q25" s="38">
        <f t="shared" si="2"/>
        <v>101</v>
      </c>
      <c r="R25" s="39">
        <f t="shared" si="3"/>
        <v>347</v>
      </c>
      <c r="S25" s="40"/>
      <c r="T25" s="50">
        <f>RANK(R25,(R25,R26,R27,R28,R7,R8,R9,R10,R11,R12,R13,R14,R15,R17,R18,R19,R20,R21,R22,R23,R24))</f>
        <v>14</v>
      </c>
    </row>
    <row r="26" spans="1:20" ht="18.75" customHeight="1">
      <c r="A26" s="42">
        <v>112</v>
      </c>
      <c r="B26" s="43" t="s">
        <v>147</v>
      </c>
      <c r="C26" s="44" t="s">
        <v>148</v>
      </c>
      <c r="D26" s="30"/>
      <c r="E26" s="31">
        <v>262</v>
      </c>
      <c r="F26" s="32">
        <v>114</v>
      </c>
      <c r="G26" s="33">
        <f t="shared" si="0"/>
        <v>376</v>
      </c>
      <c r="H26" s="34">
        <v>4</v>
      </c>
      <c r="I26" s="45">
        <f>RANK(G26,(G26,G27,G28,G7,G8,G9,G10,G11,G12,G13,G14,G15,G16,G17,G18,G19,G20,G21,G22,G23,G24,G25))</f>
        <v>8</v>
      </c>
      <c r="J26" s="46"/>
      <c r="K26" s="31"/>
      <c r="L26" s="32"/>
      <c r="M26" s="33">
        <f t="shared" si="1"/>
        <v>0</v>
      </c>
      <c r="N26" s="34"/>
      <c r="O26" s="47"/>
      <c r="P26" s="48">
        <f t="shared" si="2"/>
        <v>262</v>
      </c>
      <c r="Q26" s="38">
        <f t="shared" si="2"/>
        <v>114</v>
      </c>
      <c r="R26" s="39">
        <f t="shared" si="3"/>
        <v>376</v>
      </c>
      <c r="S26" s="40"/>
      <c r="T26" s="41">
        <f>RANK(R26,(R26,R27,R28,R7,R8,R9,R10,R11,R12,R13,R14,R15,R17,R18,R19,R20,R21,R22,R23,R24,R25))</f>
        <v>7</v>
      </c>
    </row>
    <row r="27" spans="1:20" ht="18.75" customHeight="1">
      <c r="A27" s="42">
        <v>113</v>
      </c>
      <c r="B27" s="43" t="s">
        <v>112</v>
      </c>
      <c r="C27" s="44" t="s">
        <v>36</v>
      </c>
      <c r="D27" s="30">
        <v>0.6875</v>
      </c>
      <c r="E27" s="31">
        <v>266</v>
      </c>
      <c r="F27" s="32">
        <v>123</v>
      </c>
      <c r="G27" s="33">
        <f t="shared" si="0"/>
        <v>389</v>
      </c>
      <c r="H27" s="34">
        <v>2</v>
      </c>
      <c r="I27" s="45">
        <f>RANK(G27,(G27,G28,G7,G8,G9,G10,G11,G12,G13,G14,G15,G16,G17,G18,G19,G20,G21,G22,G23,G24,G25,G26))</f>
        <v>6</v>
      </c>
      <c r="J27" s="46"/>
      <c r="K27" s="31">
        <v>307</v>
      </c>
      <c r="L27" s="32">
        <v>148</v>
      </c>
      <c r="M27" s="33">
        <f t="shared" si="1"/>
        <v>455</v>
      </c>
      <c r="N27" s="34">
        <v>2</v>
      </c>
      <c r="O27" s="57"/>
      <c r="P27" s="48">
        <f t="shared" si="2"/>
        <v>573</v>
      </c>
      <c r="Q27" s="38">
        <f t="shared" si="2"/>
        <v>271</v>
      </c>
      <c r="R27" s="39">
        <f t="shared" si="3"/>
        <v>844</v>
      </c>
      <c r="S27" s="34">
        <f>H27+N27</f>
        <v>4</v>
      </c>
      <c r="T27" s="50">
        <f>RANK(R27,(R27,R28,R7,R8,R9,R10,R11,R12,R13,R14,R15,R17,R18,R19,R20,R21,R22,R23,R24,R25,R26))</f>
        <v>1</v>
      </c>
    </row>
    <row r="28" spans="1:20" s="7" customFormat="1" ht="18.75" customHeight="1">
      <c r="A28" s="58">
        <v>114</v>
      </c>
      <c r="B28" s="59" t="s">
        <v>149</v>
      </c>
      <c r="C28" s="60" t="s">
        <v>150</v>
      </c>
      <c r="D28" s="61"/>
      <c r="E28" s="80">
        <v>255</v>
      </c>
      <c r="F28" s="65">
        <v>112</v>
      </c>
      <c r="G28" s="62">
        <f t="shared" si="0"/>
        <v>367</v>
      </c>
      <c r="H28" s="63">
        <v>7</v>
      </c>
      <c r="I28" s="64">
        <f>RANK(G28,(G28,G7,G8,G9,G10,G11,G12,G13,G14,G15,G16,G17,G18,G19,G20,G21,G22,G23,G24,G25,G26,G27))</f>
        <v>12</v>
      </c>
      <c r="J28" s="36"/>
      <c r="K28" s="80"/>
      <c r="L28" s="65"/>
      <c r="M28" s="62">
        <f t="shared" si="1"/>
        <v>0</v>
      </c>
      <c r="N28" s="67"/>
      <c r="O28" s="36"/>
      <c r="P28" s="68">
        <f t="shared" si="2"/>
        <v>255</v>
      </c>
      <c r="Q28" s="69">
        <f t="shared" si="2"/>
        <v>112</v>
      </c>
      <c r="R28" s="70">
        <f t="shared" si="3"/>
        <v>367</v>
      </c>
      <c r="S28" s="71">
        <f>H28+N28</f>
        <v>7</v>
      </c>
      <c r="T28" s="72">
        <f>RANK(R28,(R28,R7,R8,R9,R10,R11,R12,R13,R14,R15,R17,R18,R19,R20,R21,R22,R23,R24,R25,R26,R27))</f>
        <v>11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7 S20:S21 S17:S18 S13 S24:S25 S10">
    <cfRule type="cellIs" priority="1" dxfId="0" operator="greaterThanOrEqual" stopIfTrue="1">
      <formula>1</formula>
    </cfRule>
  </conditionalFormatting>
  <conditionalFormatting sqref="F7:F28 L7:L28">
    <cfRule type="cellIs" priority="2" dxfId="1" operator="lessThan" stopIfTrue="1">
      <formula>125</formula>
    </cfRule>
    <cfRule type="cellIs" priority="3" dxfId="2" operator="between" stopIfTrue="1">
      <formula>125</formula>
      <formula>149</formula>
    </cfRule>
    <cfRule type="cellIs" priority="4" dxfId="3" operator="greaterThanOrEqual" stopIfTrue="1">
      <formula>150</formula>
    </cfRule>
  </conditionalFormatting>
  <conditionalFormatting sqref="E7:E28 K7:K28">
    <cfRule type="cellIs" priority="5" dxfId="1" operator="lessThan" stopIfTrue="1">
      <formula>275</formula>
    </cfRule>
    <cfRule type="cellIs" priority="6" dxfId="2" operator="between" stopIfTrue="1">
      <formula>275</formula>
      <formula>299</formula>
    </cfRule>
    <cfRule type="cellIs" priority="7" dxfId="3" operator="greaterThanOrEqual" stopIfTrue="1">
      <formula>300</formula>
    </cfRule>
  </conditionalFormatting>
  <conditionalFormatting sqref="M7 M10:M11 M13 M15:M21 M24:M26 M28">
    <cfRule type="cellIs" priority="8" dxfId="0" operator="lessThan" stopIfTrue="1">
      <formula>400</formula>
    </cfRule>
    <cfRule type="cellIs" priority="9" dxfId="2" operator="between" stopIfTrue="1">
      <formula>400</formula>
      <formula>449</formula>
    </cfRule>
    <cfRule type="cellIs" priority="10" dxfId="3" operator="greaterThan" stopIfTrue="1">
      <formula>450</formula>
    </cfRule>
  </conditionalFormatting>
  <conditionalFormatting sqref="R7 R24:R26 R13 R28 R15:R21 R10:R11">
    <cfRule type="cellIs" priority="11" dxfId="0" operator="lessThan" stopIfTrue="1">
      <formula>800</formula>
    </cfRule>
    <cfRule type="cellIs" priority="12" dxfId="2" operator="between" stopIfTrue="1">
      <formula>800</formula>
      <formula>899</formula>
    </cfRule>
    <cfRule type="cellIs" priority="13" dxfId="3" operator="greaterThanOrEqual" stopIfTrue="1">
      <formula>900</formula>
    </cfRule>
  </conditionalFormatting>
  <conditionalFormatting sqref="P7 P24:P26 P13 P28 P15:P21 P10:P11">
    <cfRule type="cellIs" priority="14" dxfId="0" operator="lessThan" stopIfTrue="1">
      <formula>550</formula>
    </cfRule>
    <cfRule type="cellIs" priority="15" dxfId="2" operator="between" stopIfTrue="1">
      <formula>550</formula>
      <formula>599</formula>
    </cfRule>
    <cfRule type="cellIs" priority="16" dxfId="3" operator="greaterThanOrEqual" stopIfTrue="1">
      <formula>600</formula>
    </cfRule>
  </conditionalFormatting>
  <conditionalFormatting sqref="Q7 Q24:Q26 Q13 Q28 Q15:Q21 Q10:Q11">
    <cfRule type="cellIs" priority="17" dxfId="0" operator="lessThan" stopIfTrue="1">
      <formula>250</formula>
    </cfRule>
    <cfRule type="cellIs" priority="18" dxfId="2" operator="between" stopIfTrue="1">
      <formula>250</formula>
      <formula>299</formula>
    </cfRule>
    <cfRule type="cellIs" priority="19" dxfId="3" operator="greaterThanOrEqual" stopIfTrue="1">
      <formula>300</formula>
    </cfRule>
  </conditionalFormatting>
  <conditionalFormatting sqref="G7:G28 M27 M12 M14 M22:M23 M8:M9">
    <cfRule type="cellIs" priority="20" dxfId="1" operator="lessThan" stopIfTrue="1">
      <formula>400</formula>
    </cfRule>
    <cfRule type="cellIs" priority="21" dxfId="2" operator="between" stopIfTrue="1">
      <formula>400</formula>
      <formula>449</formula>
    </cfRule>
    <cfRule type="cellIs" priority="22" dxfId="3" operator="greaterThan" stopIfTrue="1">
      <formula>450</formula>
    </cfRule>
  </conditionalFormatting>
  <conditionalFormatting sqref="I7:I28">
    <cfRule type="cellIs" priority="23" dxfId="2" operator="between" stopIfTrue="1">
      <formula>1</formula>
      <formula>6</formula>
    </cfRule>
    <cfRule type="cellIs" priority="24" dxfId="1" operator="greaterThanOrEqual" stopIfTrue="1">
      <formula>7</formula>
    </cfRule>
  </conditionalFormatting>
  <conditionalFormatting sqref="P12 P14 P27 P22:P23 P8:P9">
    <cfRule type="cellIs" priority="25" dxfId="1" operator="lessThan" stopIfTrue="1">
      <formula>550</formula>
    </cfRule>
    <cfRule type="cellIs" priority="26" dxfId="2" operator="between" stopIfTrue="1">
      <formula>550</formula>
      <formula>599</formula>
    </cfRule>
    <cfRule type="cellIs" priority="27" dxfId="3" operator="greaterThanOrEqual" stopIfTrue="1">
      <formula>600</formula>
    </cfRule>
  </conditionalFormatting>
  <conditionalFormatting sqref="Q12 Q14 Q27 Q22:Q23 Q8:Q9">
    <cfRule type="cellIs" priority="28" dxfId="1" operator="lessThan" stopIfTrue="1">
      <formula>250</formula>
    </cfRule>
    <cfRule type="cellIs" priority="29" dxfId="2" operator="between" stopIfTrue="1">
      <formula>250</formula>
      <formula>299</formula>
    </cfRule>
    <cfRule type="cellIs" priority="30" dxfId="3" operator="greaterThanOrEqual" stopIfTrue="1">
      <formula>300</formula>
    </cfRule>
  </conditionalFormatting>
  <conditionalFormatting sqref="R12 R14 R27 R22:R23 R8:R9">
    <cfRule type="cellIs" priority="31" dxfId="1" operator="lessThan" stopIfTrue="1">
      <formula>800</formula>
    </cfRule>
    <cfRule type="cellIs" priority="32" dxfId="2" operator="between" stopIfTrue="1">
      <formula>800</formula>
      <formula>899</formula>
    </cfRule>
    <cfRule type="cellIs" priority="33" dxfId="3" operator="greaterThanOrEqual" stopIfTrue="1">
      <formula>900</formula>
    </cfRule>
  </conditionalFormatting>
  <conditionalFormatting sqref="T7:T28">
    <cfRule type="cellIs" priority="34" dxfId="2" operator="between" stopIfTrue="1">
      <formula>1</formula>
      <formula>3</formula>
    </cfRule>
    <cfRule type="cellIs" priority="35" dxfId="1" operator="between" stopIfTrue="1">
      <formula>4</formula>
      <formula>6</formula>
    </cfRule>
    <cfRule type="cellIs" priority="36" dxfId="0" operator="greaterThanOrEqual" stopIfTrue="1">
      <formula>7</formula>
    </cfRule>
  </conditionalFormatting>
  <conditionalFormatting sqref="S27 S12 S14 S22:S23 S8:S9">
    <cfRule type="cellIs" priority="37" dxfId="1" operator="greaterThanOrEqual" stopIfTrue="1">
      <formula>1</formula>
    </cfRule>
    <cfRule type="cellIs" priority="38" dxfId="4" operator="lessThan" stopIfTrue="1">
      <formula>1</formula>
    </cfRule>
  </conditionalFormatting>
  <printOptions/>
  <pageMargins left="0.59" right="0.5905511811023623" top="0.3937007874015748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4">
      <selection activeCell="M28" sqref="M28"/>
    </sheetView>
  </sheetViews>
  <sheetFormatPr defaultColWidth="11.421875" defaultRowHeight="12.75"/>
  <cols>
    <col min="1" max="1" width="3.2812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23</v>
      </c>
      <c r="D3" s="105" t="s">
        <v>129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27</v>
      </c>
      <c r="B5" s="10"/>
      <c r="C5" s="11"/>
      <c r="D5" s="12" t="s">
        <v>127</v>
      </c>
      <c r="E5" s="13"/>
      <c r="F5" s="13"/>
      <c r="G5" s="13"/>
      <c r="H5" s="13"/>
      <c r="I5" s="14"/>
      <c r="J5" s="15"/>
      <c r="K5" s="12" t="s">
        <v>1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115</v>
      </c>
      <c r="B7" s="28" t="s">
        <v>338</v>
      </c>
      <c r="C7" s="44" t="s">
        <v>141</v>
      </c>
      <c r="D7" s="30">
        <v>0.375</v>
      </c>
      <c r="E7" s="31">
        <v>252</v>
      </c>
      <c r="F7" s="32">
        <v>98</v>
      </c>
      <c r="G7" s="33">
        <f>SUM(E7:F7)</f>
        <v>350</v>
      </c>
      <c r="H7" s="34">
        <v>13</v>
      </c>
      <c r="I7" s="35">
        <f>RANK(G7,(G7,G8,G9,G10,G11,G12,G13,G14,G15,G16,G17,G18,G19,G20,G21,G22,G23,G24,G25,G26,G27,G28))</f>
        <v>16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252</v>
      </c>
      <c r="Q7" s="78">
        <f>SUM(F7,L7)</f>
        <v>98</v>
      </c>
      <c r="R7" s="39">
        <f>SUM(P7:Q7)</f>
        <v>350</v>
      </c>
      <c r="S7" s="40">
        <f>H7+N7</f>
        <v>13</v>
      </c>
      <c r="T7" s="41">
        <f>RANK(R7,(R7,R8,R9,R10,R11,R12,R13,R14,R16,R17,R18,R19,R20,R21,R22,R23,R24,R25,R26,R27,R28))</f>
        <v>15</v>
      </c>
    </row>
    <row r="8" spans="1:20" ht="18.75" customHeight="1">
      <c r="A8" s="42">
        <v>116</v>
      </c>
      <c r="B8" s="43" t="s">
        <v>312</v>
      </c>
      <c r="C8" s="44" t="s">
        <v>136</v>
      </c>
      <c r="D8" s="30"/>
      <c r="E8" s="31">
        <v>275</v>
      </c>
      <c r="F8" s="32">
        <v>99</v>
      </c>
      <c r="G8" s="33">
        <f aca="true" t="shared" si="0" ref="G8:G28">SUM(E8:F8)</f>
        <v>374</v>
      </c>
      <c r="H8" s="34">
        <v>14</v>
      </c>
      <c r="I8" s="45">
        <f>RANK(G8,(G8,G9,G10,G11,G12,G13,G14,G15,G16,G17,G18,G19,G20,G21,G22,G23,G24,G25,G26,G27,G28,G7))</f>
        <v>8</v>
      </c>
      <c r="J8" s="46"/>
      <c r="K8" s="31"/>
      <c r="L8" s="32"/>
      <c r="M8" s="33">
        <f aca="true" t="shared" si="1" ref="M8:M28">SUM(K8:L8)</f>
        <v>0</v>
      </c>
      <c r="N8" s="34"/>
      <c r="O8" s="47"/>
      <c r="P8" s="48">
        <f aca="true" t="shared" si="2" ref="P8:Q28">SUM(E8,K8)</f>
        <v>275</v>
      </c>
      <c r="Q8" s="38">
        <f t="shared" si="2"/>
        <v>99</v>
      </c>
      <c r="R8" s="39">
        <f aca="true" t="shared" si="3" ref="R8:R28">SUM(P8:Q8)</f>
        <v>374</v>
      </c>
      <c r="S8" s="40">
        <f>H8+N8</f>
        <v>14</v>
      </c>
      <c r="T8" s="41">
        <f>RANK(R8,(R8,R9,R10,R11,R12,R13,R14,R15,R17,R18,R19,R20,R21,R22,R23,R24,R25,R26,R27,R28,R7))</f>
        <v>8</v>
      </c>
    </row>
    <row r="9" spans="1:20" ht="18.75" customHeight="1">
      <c r="A9" s="42">
        <v>117</v>
      </c>
      <c r="B9" s="43" t="s">
        <v>247</v>
      </c>
      <c r="C9" s="49" t="s">
        <v>248</v>
      </c>
      <c r="D9" s="30">
        <v>0.40625</v>
      </c>
      <c r="E9" s="31">
        <v>228</v>
      </c>
      <c r="F9" s="32">
        <v>75</v>
      </c>
      <c r="G9" s="33">
        <f t="shared" si="0"/>
        <v>303</v>
      </c>
      <c r="H9" s="34">
        <v>17</v>
      </c>
      <c r="I9" s="35">
        <f>RANK(G9,(G9,G10,G11,G12,G13,G14,G15,G16,G17,G18,G19,G20,G21,G22,G23,G24,G25,G26,G27,G28,G7,G8))</f>
        <v>22</v>
      </c>
      <c r="J9" s="46"/>
      <c r="K9" s="31"/>
      <c r="L9" s="32"/>
      <c r="M9" s="33">
        <f t="shared" si="1"/>
        <v>0</v>
      </c>
      <c r="N9" s="34"/>
      <c r="O9" s="46"/>
      <c r="P9" s="48">
        <f t="shared" si="2"/>
        <v>228</v>
      </c>
      <c r="Q9" s="38">
        <f t="shared" si="2"/>
        <v>75</v>
      </c>
      <c r="R9" s="39">
        <f t="shared" si="3"/>
        <v>303</v>
      </c>
      <c r="S9" s="40">
        <f>H9+N9</f>
        <v>17</v>
      </c>
      <c r="T9" s="50">
        <f>RANK(R9,(R9,R10,R11,R12,R13,R14,R15,R17,R18,R19,R20,R21,R22,R23,R24,R25,R26,R27,R28,R7,R8))</f>
        <v>21</v>
      </c>
    </row>
    <row r="10" spans="1:20" ht="18.75" customHeight="1">
      <c r="A10" s="42">
        <v>118</v>
      </c>
      <c r="B10" s="43" t="s">
        <v>244</v>
      </c>
      <c r="C10" s="44" t="s">
        <v>240</v>
      </c>
      <c r="D10" s="30"/>
      <c r="E10" s="31">
        <v>288</v>
      </c>
      <c r="F10" s="32">
        <v>89</v>
      </c>
      <c r="G10" s="33">
        <f t="shared" si="0"/>
        <v>377</v>
      </c>
      <c r="H10" s="34">
        <v>16</v>
      </c>
      <c r="I10" s="35">
        <f>RANK(G10,(G10,G11,G12,G13,G14,G15,G16,G17,G18,G19,G20,G21,G22,G23,G24,G25,G26,G27,G28,G7,G8,G9))</f>
        <v>7</v>
      </c>
      <c r="J10" s="46"/>
      <c r="K10" s="31"/>
      <c r="L10" s="32"/>
      <c r="M10" s="33">
        <f t="shared" si="1"/>
        <v>0</v>
      </c>
      <c r="N10" s="40"/>
      <c r="O10" s="47"/>
      <c r="P10" s="48">
        <f t="shared" si="2"/>
        <v>288</v>
      </c>
      <c r="Q10" s="38">
        <f t="shared" si="2"/>
        <v>89</v>
      </c>
      <c r="R10" s="39">
        <f t="shared" si="3"/>
        <v>377</v>
      </c>
      <c r="S10" s="34"/>
      <c r="T10" s="41">
        <f>RANK(R10,(R10,R11,R12,R13,R14,R15,R17,R18,R19,R20,R21,R22,R23,R24,R25,R26,R27,R28,R7,R8,R9))</f>
        <v>7</v>
      </c>
    </row>
    <row r="11" spans="1:20" ht="18.75" customHeight="1">
      <c r="A11" s="42">
        <v>119</v>
      </c>
      <c r="B11" s="43" t="s">
        <v>339</v>
      </c>
      <c r="C11" s="44" t="s">
        <v>327</v>
      </c>
      <c r="D11" s="30">
        <v>0.4375</v>
      </c>
      <c r="E11" s="31">
        <v>275</v>
      </c>
      <c r="F11" s="32">
        <v>105</v>
      </c>
      <c r="G11" s="33">
        <f t="shared" si="0"/>
        <v>380</v>
      </c>
      <c r="H11" s="34">
        <v>11</v>
      </c>
      <c r="I11" s="35">
        <f>RANK(G11,(G11,G12,G13,G14,G15,G16,G17,G18,G19,G20,G21,G22,G23,G24,G25,G26,G27,G28,G7,G8,G9,G10))</f>
        <v>5</v>
      </c>
      <c r="J11" s="46"/>
      <c r="K11" s="32">
        <v>272</v>
      </c>
      <c r="L11" s="32">
        <v>120</v>
      </c>
      <c r="M11" s="163">
        <f>SUM(K11:L11)</f>
        <v>392</v>
      </c>
      <c r="N11" s="34">
        <v>5</v>
      </c>
      <c r="O11" s="47"/>
      <c r="P11" s="48">
        <f t="shared" si="2"/>
        <v>547</v>
      </c>
      <c r="Q11" s="38">
        <f t="shared" si="2"/>
        <v>225</v>
      </c>
      <c r="R11" s="39">
        <f t="shared" si="3"/>
        <v>772</v>
      </c>
      <c r="S11" s="40">
        <f>H11+N11</f>
        <v>16</v>
      </c>
      <c r="T11" s="41">
        <f>RANK(R11,(R11,R12,R13,R14,R15,R17,R18,R19,R20,R21,R22,R23,R24,R25,R26,R27,R28,R7,R8,R9,R10))</f>
        <v>6</v>
      </c>
    </row>
    <row r="12" spans="1:20" ht="18.75" customHeight="1">
      <c r="A12" s="42">
        <v>120</v>
      </c>
      <c r="B12" s="43" t="s">
        <v>188</v>
      </c>
      <c r="C12" s="44" t="s">
        <v>187</v>
      </c>
      <c r="D12" s="30"/>
      <c r="E12" s="31">
        <v>255</v>
      </c>
      <c r="F12" s="32">
        <v>96</v>
      </c>
      <c r="G12" s="33">
        <f t="shared" si="0"/>
        <v>351</v>
      </c>
      <c r="H12" s="34">
        <v>7</v>
      </c>
      <c r="I12" s="45">
        <f>RANK(G12,(G12,G13,G14,G15,G16,G17,G18,G19,G20,G21,G22,G23,G24,G25,G26,G27,G28,G7,G8,G9,G10,G11))</f>
        <v>15</v>
      </c>
      <c r="J12" s="46"/>
      <c r="K12" s="32"/>
      <c r="L12" s="32"/>
      <c r="M12" s="33">
        <f t="shared" si="1"/>
        <v>0</v>
      </c>
      <c r="N12" s="34"/>
      <c r="O12" s="47"/>
      <c r="P12" s="48">
        <f t="shared" si="2"/>
        <v>255</v>
      </c>
      <c r="Q12" s="38">
        <f t="shared" si="2"/>
        <v>96</v>
      </c>
      <c r="R12" s="39">
        <f t="shared" si="3"/>
        <v>351</v>
      </c>
      <c r="S12" s="34"/>
      <c r="T12" s="41">
        <f>RANK(R12,(R12,R13,R14,R15,R17,R18,R19,R20,R21,R22,R23,R24,R25,R26,R27,R28,R7,R8,R9,R10,R11))</f>
        <v>14</v>
      </c>
    </row>
    <row r="13" spans="1:20" ht="18.75" customHeight="1">
      <c r="A13" s="42">
        <v>121</v>
      </c>
      <c r="B13" s="43" t="s">
        <v>288</v>
      </c>
      <c r="C13" s="44" t="s">
        <v>289</v>
      </c>
      <c r="D13" s="51">
        <v>0.46875</v>
      </c>
      <c r="E13" s="31">
        <v>262</v>
      </c>
      <c r="F13" s="32">
        <v>96</v>
      </c>
      <c r="G13" s="33">
        <f t="shared" si="0"/>
        <v>358</v>
      </c>
      <c r="H13" s="34">
        <v>13</v>
      </c>
      <c r="I13" s="45">
        <f>RANK(G13,(G13,G14,G15,G16,G17,G18,G19,G20,G21,G22,G23,G24,G25,G26,G27,G28,G7,G8,G9,G10,G11,G12))</f>
        <v>14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262</v>
      </c>
      <c r="Q13" s="38">
        <f t="shared" si="2"/>
        <v>96</v>
      </c>
      <c r="R13" s="39">
        <f t="shared" si="3"/>
        <v>358</v>
      </c>
      <c r="S13" s="40">
        <f>H13+N13</f>
        <v>13</v>
      </c>
      <c r="T13" s="41">
        <f>RANK(R13,(R13,R14,R15,R17,R18,R19,R20,R21,R22,R23,R24,R25,R26,R27,R28,R7,R8,R9,R10,R11,R12))</f>
        <v>13</v>
      </c>
    </row>
    <row r="14" spans="1:20" ht="18.75" customHeight="1">
      <c r="A14" s="42">
        <v>122</v>
      </c>
      <c r="B14" s="43" t="s">
        <v>368</v>
      </c>
      <c r="C14" s="52" t="s">
        <v>369</v>
      </c>
      <c r="D14" s="30"/>
      <c r="E14" s="31">
        <v>257</v>
      </c>
      <c r="F14" s="32">
        <v>107</v>
      </c>
      <c r="G14" s="33">
        <f t="shared" si="0"/>
        <v>364</v>
      </c>
      <c r="H14" s="34">
        <v>8</v>
      </c>
      <c r="I14" s="45">
        <f>RANK(G14,(G14,G15,G16,G17,G18,G19,G20,G21,G22,G23,G24,G25,G26,G27,G28,G7,G8,G9,G10,G11,G12,G13))</f>
        <v>13</v>
      </c>
      <c r="J14" s="46"/>
      <c r="K14" s="31"/>
      <c r="L14" s="32"/>
      <c r="M14" s="33">
        <f t="shared" si="1"/>
        <v>0</v>
      </c>
      <c r="N14" s="34"/>
      <c r="O14" s="46"/>
      <c r="P14" s="48">
        <f t="shared" si="2"/>
        <v>257</v>
      </c>
      <c r="Q14" s="38">
        <f t="shared" si="2"/>
        <v>107</v>
      </c>
      <c r="R14" s="39">
        <f t="shared" si="3"/>
        <v>364</v>
      </c>
      <c r="S14" s="40"/>
      <c r="T14" s="41">
        <f>RANK(R14,(R14,R15,R17,R18,R19,R20,R21,R22,R23,R24,R25,R26,R27,R28,R7,R8,R9,R10,R11,R12,R13))</f>
        <v>12</v>
      </c>
    </row>
    <row r="15" spans="1:20" ht="18.75" customHeight="1">
      <c r="A15" s="42">
        <v>123</v>
      </c>
      <c r="B15" s="43" t="s">
        <v>274</v>
      </c>
      <c r="C15" s="52" t="s">
        <v>194</v>
      </c>
      <c r="D15" s="30">
        <v>0.5</v>
      </c>
      <c r="E15" s="31">
        <v>279</v>
      </c>
      <c r="F15" s="32">
        <v>111</v>
      </c>
      <c r="G15" s="33">
        <f t="shared" si="0"/>
        <v>390</v>
      </c>
      <c r="H15" s="34">
        <v>8</v>
      </c>
      <c r="I15" s="45">
        <f>RANK(G15,(G15,G16,G17,G18,G19,G20,G21,G22,G23,G24,G25,G26,G27,G28,G7,G8,G9,G10,G11,G12,G13,G14))</f>
        <v>4</v>
      </c>
      <c r="J15" s="46"/>
      <c r="K15" s="31">
        <v>303</v>
      </c>
      <c r="L15" s="32">
        <v>102</v>
      </c>
      <c r="M15" s="163">
        <f t="shared" si="1"/>
        <v>405</v>
      </c>
      <c r="N15" s="34">
        <v>11</v>
      </c>
      <c r="O15" s="47"/>
      <c r="P15" s="48">
        <f t="shared" si="2"/>
        <v>582</v>
      </c>
      <c r="Q15" s="38">
        <f t="shared" si="2"/>
        <v>213</v>
      </c>
      <c r="R15" s="39">
        <f t="shared" si="3"/>
        <v>795</v>
      </c>
      <c r="S15" s="34">
        <f>H15+N15</f>
        <v>19</v>
      </c>
      <c r="T15" s="41">
        <f>RANK(R15,(R15,R17,R18,R19,R20,R21,R22,R23,R24,R25,R26,R27,R28,R7,R8,R9,R10,R11,R12,R13,R14))</f>
        <v>4</v>
      </c>
    </row>
    <row r="16" spans="1:20" ht="18.75" customHeight="1">
      <c r="A16" s="42">
        <v>124</v>
      </c>
      <c r="B16" s="43" t="s">
        <v>211</v>
      </c>
      <c r="C16" s="44" t="s">
        <v>132</v>
      </c>
      <c r="D16" s="30"/>
      <c r="E16" s="31">
        <v>269</v>
      </c>
      <c r="F16" s="32">
        <v>105</v>
      </c>
      <c r="G16" s="33">
        <f t="shared" si="0"/>
        <v>374</v>
      </c>
      <c r="H16" s="34">
        <v>12</v>
      </c>
      <c r="I16" s="45">
        <f>RANK(G16,(G16,G17,G18,G19,G20,G21,G22,G23,G24,G25,G26,G27,G28,G7,G8,G9,G10,G11,G12,G13,G14,G15))</f>
        <v>8</v>
      </c>
      <c r="J16" s="46"/>
      <c r="K16" s="31"/>
      <c r="L16" s="32"/>
      <c r="M16" s="33">
        <f t="shared" si="1"/>
        <v>0</v>
      </c>
      <c r="N16" s="34"/>
      <c r="O16" s="47"/>
      <c r="P16" s="48">
        <f t="shared" si="2"/>
        <v>269</v>
      </c>
      <c r="Q16" s="38">
        <f t="shared" si="2"/>
        <v>105</v>
      </c>
      <c r="R16" s="39">
        <f t="shared" si="3"/>
        <v>374</v>
      </c>
      <c r="S16" s="40"/>
      <c r="T16" s="41">
        <f>RANK(R16,(R16,R18,R19,R20,R21,R22,R23,R24,R25,R26,R27,R28,R7,R8,R9,R10,R11,R12,R13,R14,R15))</f>
        <v>8</v>
      </c>
    </row>
    <row r="17" spans="1:20" ht="18.75" customHeight="1">
      <c r="A17" s="42">
        <v>125</v>
      </c>
      <c r="B17" s="43" t="s">
        <v>313</v>
      </c>
      <c r="C17" s="44" t="s">
        <v>314</v>
      </c>
      <c r="D17" s="30">
        <v>0.53125</v>
      </c>
      <c r="E17" s="31">
        <v>255</v>
      </c>
      <c r="F17" s="32">
        <v>117</v>
      </c>
      <c r="G17" s="33">
        <f t="shared" si="0"/>
        <v>372</v>
      </c>
      <c r="H17" s="34">
        <v>6</v>
      </c>
      <c r="I17" s="45">
        <f>RANK(G17,(G17,G18,G19,G20,G21,G22,G23,G24,G25,G26,G27,G28,G7,G8,G9,G10,G11,G12,G13,G14,G15,G16))</f>
        <v>12</v>
      </c>
      <c r="J17" s="46"/>
      <c r="K17" s="31"/>
      <c r="L17" s="32"/>
      <c r="M17" s="33">
        <f t="shared" si="1"/>
        <v>0</v>
      </c>
      <c r="N17" s="40"/>
      <c r="O17" s="47"/>
      <c r="P17" s="48">
        <f t="shared" si="2"/>
        <v>255</v>
      </c>
      <c r="Q17" s="38">
        <f t="shared" si="2"/>
        <v>117</v>
      </c>
      <c r="R17" s="39">
        <f t="shared" si="3"/>
        <v>372</v>
      </c>
      <c r="S17" s="40"/>
      <c r="T17" s="41">
        <f>RANK(R17,(R17,R18,R19,R20,R21,R22,R23,R24,R25,R26,R27,R28,R7,R8,R9,R10,R11,R12,R13,R14,R15))</f>
        <v>11</v>
      </c>
    </row>
    <row r="18" spans="1:20" ht="18.75" customHeight="1">
      <c r="A18" s="42">
        <v>126</v>
      </c>
      <c r="B18" s="43" t="s">
        <v>249</v>
      </c>
      <c r="C18" s="52" t="s">
        <v>223</v>
      </c>
      <c r="D18" s="30"/>
      <c r="E18" s="31">
        <v>267</v>
      </c>
      <c r="F18" s="32">
        <v>106</v>
      </c>
      <c r="G18" s="33">
        <f t="shared" si="0"/>
        <v>373</v>
      </c>
      <c r="H18" s="34">
        <v>14</v>
      </c>
      <c r="I18" s="45">
        <f>RANK(G18,(G18,G19,G20,G21,G22,G23,G24,G25,G26,G27,G28,G7,G8,G9,G10,G11,G12,G13,G14,G15,G16,G17))</f>
        <v>10</v>
      </c>
      <c r="J18" s="46"/>
      <c r="K18" s="31"/>
      <c r="L18" s="32"/>
      <c r="M18" s="33">
        <f t="shared" si="1"/>
        <v>0</v>
      </c>
      <c r="N18" s="54"/>
      <c r="O18" s="55"/>
      <c r="P18" s="48">
        <f t="shared" si="2"/>
        <v>267</v>
      </c>
      <c r="Q18" s="38">
        <f t="shared" si="2"/>
        <v>106</v>
      </c>
      <c r="R18" s="39">
        <f t="shared" si="3"/>
        <v>373</v>
      </c>
      <c r="S18" s="40"/>
      <c r="T18" s="41">
        <f>RANK(R18,(R18,R19,R20,R21,R22,R23,R24,R25,R26,R27,R28,R7,R8,R9,R10,R11,R12,R13,R14,R15,R17))</f>
        <v>9</v>
      </c>
    </row>
    <row r="19" spans="1:20" ht="18.75" customHeight="1">
      <c r="A19" s="42">
        <v>127</v>
      </c>
      <c r="B19" s="43" t="s">
        <v>245</v>
      </c>
      <c r="C19" s="52" t="s">
        <v>246</v>
      </c>
      <c r="D19" s="30">
        <v>0.5625</v>
      </c>
      <c r="E19" s="31">
        <v>275</v>
      </c>
      <c r="F19" s="32">
        <v>104</v>
      </c>
      <c r="G19" s="33">
        <f t="shared" si="0"/>
        <v>379</v>
      </c>
      <c r="H19" s="34">
        <v>13</v>
      </c>
      <c r="I19" s="45">
        <f>RANK(G19,(G19,G20,G21,G22,G23,G24,G25,G26,G27,G28,G7,G8,G9,G10,G11,G12,G13,G14,G15,G16,G17,G18))</f>
        <v>6</v>
      </c>
      <c r="J19" s="46"/>
      <c r="K19" s="31">
        <v>292</v>
      </c>
      <c r="L19" s="32">
        <v>122</v>
      </c>
      <c r="M19" s="33">
        <f t="shared" si="1"/>
        <v>414</v>
      </c>
      <c r="N19" s="34">
        <v>8</v>
      </c>
      <c r="O19" s="47"/>
      <c r="P19" s="48">
        <f t="shared" si="2"/>
        <v>567</v>
      </c>
      <c r="Q19" s="38">
        <f t="shared" si="2"/>
        <v>226</v>
      </c>
      <c r="R19" s="39">
        <f t="shared" si="3"/>
        <v>793</v>
      </c>
      <c r="S19" s="34">
        <f>H19+N19</f>
        <v>21</v>
      </c>
      <c r="T19" s="50">
        <f>RANK(R19,(R19,R20,R21,R22,R23,R24,R25,R26,R27,R28,R7,R8,R9,R10,R11,R12,R13,R14,R15,R17,R18))</f>
        <v>5</v>
      </c>
    </row>
    <row r="20" spans="1:20" ht="18.75" customHeight="1">
      <c r="A20" s="42">
        <v>128</v>
      </c>
      <c r="B20" s="56" t="s">
        <v>340</v>
      </c>
      <c r="C20" s="44" t="s">
        <v>341</v>
      </c>
      <c r="D20" s="30"/>
      <c r="E20" s="31">
        <v>242</v>
      </c>
      <c r="F20" s="32">
        <v>97</v>
      </c>
      <c r="G20" s="33">
        <f t="shared" si="0"/>
        <v>339</v>
      </c>
      <c r="H20" s="34">
        <v>12</v>
      </c>
      <c r="I20" s="45">
        <f>RANK(G20,(G20,G21,G22,G23,G24,G25,G26,G27,G28,G7,G8,G9,G10,G11,G12,G13,G14,G15,G16,G17,G18,G19))</f>
        <v>20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242</v>
      </c>
      <c r="Q20" s="38">
        <f t="shared" si="2"/>
        <v>97</v>
      </c>
      <c r="R20" s="39">
        <f t="shared" si="3"/>
        <v>339</v>
      </c>
      <c r="S20" s="40"/>
      <c r="T20" s="50">
        <f>RANK(R20,(R20,R21,R22,R23,R24,R25,R26,R27,R28,R7,R8,R9,R10,R11,R12,R13,R14,R15,R17,R18,R19))</f>
        <v>19</v>
      </c>
    </row>
    <row r="21" spans="1:20" ht="18.75" customHeight="1">
      <c r="A21" s="42">
        <v>129</v>
      </c>
      <c r="B21" s="56" t="s">
        <v>385</v>
      </c>
      <c r="C21" s="44" t="s">
        <v>148</v>
      </c>
      <c r="D21" s="30">
        <v>0.59375</v>
      </c>
      <c r="E21" s="31">
        <v>263</v>
      </c>
      <c r="F21" s="32">
        <v>86</v>
      </c>
      <c r="G21" s="33">
        <f t="shared" si="0"/>
        <v>349</v>
      </c>
      <c r="H21" s="34">
        <v>10</v>
      </c>
      <c r="I21" s="45">
        <f>RANK(G21,(G21,G22,G23,G24,G25,G26,G27,G28,G7,G8,G9,G10,G11,G12,G13,G14,G15,G16,G17,G18,G19,G20))</f>
        <v>17</v>
      </c>
      <c r="J21" s="46"/>
      <c r="K21" s="31"/>
      <c r="L21" s="32"/>
      <c r="M21" s="33">
        <f t="shared" si="1"/>
        <v>0</v>
      </c>
      <c r="N21" s="34"/>
      <c r="O21" s="46"/>
      <c r="P21" s="48">
        <f t="shared" si="2"/>
        <v>263</v>
      </c>
      <c r="Q21" s="38">
        <f t="shared" si="2"/>
        <v>86</v>
      </c>
      <c r="R21" s="39">
        <f t="shared" si="3"/>
        <v>349</v>
      </c>
      <c r="S21" s="40"/>
      <c r="T21" s="50">
        <f>RANK(R21,(R21,R22,R23,R24,R25,R26,R27,R28,R7,R8,R9,R10,R11,R12,R13,R14,R15,R17,R18,R19,R20))</f>
        <v>16</v>
      </c>
    </row>
    <row r="22" spans="1:20" ht="18.75" customHeight="1">
      <c r="A22" s="42">
        <v>130</v>
      </c>
      <c r="B22" s="56" t="s">
        <v>290</v>
      </c>
      <c r="C22" s="44" t="s">
        <v>280</v>
      </c>
      <c r="D22" s="30"/>
      <c r="E22" s="31">
        <v>258</v>
      </c>
      <c r="F22" s="32">
        <v>84</v>
      </c>
      <c r="G22" s="33">
        <f t="shared" si="0"/>
        <v>342</v>
      </c>
      <c r="H22" s="34">
        <v>11</v>
      </c>
      <c r="I22" s="45">
        <f>RANK(G22,(G22,G23,G24,G25,G26,G27,G28,G7,G8,G9,G10,G11,G12,G13,G14,G15,G16,G17,G18,G19,G20,G21))</f>
        <v>18</v>
      </c>
      <c r="J22" s="46"/>
      <c r="K22" s="31"/>
      <c r="L22" s="32"/>
      <c r="M22" s="33">
        <f t="shared" si="1"/>
        <v>0</v>
      </c>
      <c r="N22" s="34"/>
      <c r="O22" s="46"/>
      <c r="P22" s="48">
        <f t="shared" si="2"/>
        <v>258</v>
      </c>
      <c r="Q22" s="38">
        <f t="shared" si="2"/>
        <v>84</v>
      </c>
      <c r="R22" s="39">
        <f t="shared" si="3"/>
        <v>342</v>
      </c>
      <c r="S22" s="34"/>
      <c r="T22" s="50">
        <f>RANK(R22,(R22,R23,R24,R25,R26,R27,R28,R7,R8,R9,R10,R11,R12,R13,R14,R15,R17,R18,R19,R20,R21))</f>
        <v>17</v>
      </c>
    </row>
    <row r="23" spans="1:20" ht="18.75" customHeight="1">
      <c r="A23" s="42">
        <v>131</v>
      </c>
      <c r="B23" s="43" t="s">
        <v>370</v>
      </c>
      <c r="C23" s="44" t="s">
        <v>367</v>
      </c>
      <c r="D23" s="30">
        <v>0.625</v>
      </c>
      <c r="E23" s="31">
        <v>232</v>
      </c>
      <c r="F23" s="32">
        <v>85</v>
      </c>
      <c r="G23" s="33">
        <f t="shared" si="0"/>
        <v>317</v>
      </c>
      <c r="H23" s="34">
        <v>16</v>
      </c>
      <c r="I23" s="45">
        <f>RANK(G23,(G23,G24,G25,G26,G27,G28,G7,G8,G9,G10,G11,G12,G13,G14,G15,G16,G17,G18,G19,G20,G21,G22))</f>
        <v>21</v>
      </c>
      <c r="J23" s="46"/>
      <c r="K23" s="31"/>
      <c r="L23" s="32"/>
      <c r="M23" s="33">
        <f t="shared" si="1"/>
        <v>0</v>
      </c>
      <c r="N23" s="34"/>
      <c r="O23" s="47"/>
      <c r="P23" s="48">
        <f t="shared" si="2"/>
        <v>232</v>
      </c>
      <c r="Q23" s="38">
        <f t="shared" si="2"/>
        <v>85</v>
      </c>
      <c r="R23" s="39">
        <f t="shared" si="3"/>
        <v>317</v>
      </c>
      <c r="S23" s="40"/>
      <c r="T23" s="41">
        <f>RANK(R23,(R23,R24,R25,R26,R27,R28,R7,R8,R9,R10,R11,R12,R13,R14,R15,R17,R18,R19,R20,R21,R22))</f>
        <v>20</v>
      </c>
    </row>
    <row r="24" spans="1:20" ht="18.75" customHeight="1">
      <c r="A24" s="42">
        <v>132</v>
      </c>
      <c r="B24" s="43" t="s">
        <v>275</v>
      </c>
      <c r="C24" s="44" t="s">
        <v>160</v>
      </c>
      <c r="D24" s="30"/>
      <c r="E24" s="31">
        <v>246</v>
      </c>
      <c r="F24" s="32">
        <v>95</v>
      </c>
      <c r="G24" s="33">
        <f t="shared" si="0"/>
        <v>341</v>
      </c>
      <c r="H24" s="34">
        <v>11</v>
      </c>
      <c r="I24" s="45">
        <f>RANK(G24,(G24,G25,G26,G27,G28,G7,G8,G9,G10,G11,G12,G13,G14,G15,G16,G17,G18,G19,G20,G21,G22,G23))</f>
        <v>19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246</v>
      </c>
      <c r="Q24" s="38">
        <f t="shared" si="2"/>
        <v>95</v>
      </c>
      <c r="R24" s="39">
        <f t="shared" si="3"/>
        <v>341</v>
      </c>
      <c r="S24" s="40"/>
      <c r="T24" s="41">
        <f>RANK(R24,(R24,R25,R26,R27,R28,R7,R8,R9,R10,R11,R12,R13,R14,R15,R17,R18,R19,R20,R21,R22,R23))</f>
        <v>18</v>
      </c>
    </row>
    <row r="25" spans="1:20" ht="18.75" customHeight="1">
      <c r="A25" s="42">
        <v>133</v>
      </c>
      <c r="B25" s="43" t="s">
        <v>212</v>
      </c>
      <c r="C25" s="44" t="s">
        <v>197</v>
      </c>
      <c r="D25" s="30">
        <v>0.65625</v>
      </c>
      <c r="E25" s="31">
        <v>258</v>
      </c>
      <c r="F25" s="32">
        <v>115</v>
      </c>
      <c r="G25" s="33">
        <f t="shared" si="0"/>
        <v>373</v>
      </c>
      <c r="H25" s="34">
        <v>5</v>
      </c>
      <c r="I25" s="45">
        <f>RANK(G25,(G25,G26,G27,G28,G7,G8,G9,G10,G11,G12,G13,G14,G15,G16,G17,G18,G19,G20,G21,G22,G23,G24))</f>
        <v>10</v>
      </c>
      <c r="J25" s="46"/>
      <c r="K25" s="31"/>
      <c r="L25" s="32"/>
      <c r="M25" s="33">
        <f t="shared" si="1"/>
        <v>0</v>
      </c>
      <c r="N25" s="34"/>
      <c r="O25" s="47"/>
      <c r="P25" s="48">
        <f t="shared" si="2"/>
        <v>258</v>
      </c>
      <c r="Q25" s="38">
        <f t="shared" si="2"/>
        <v>115</v>
      </c>
      <c r="R25" s="39">
        <f t="shared" si="3"/>
        <v>373</v>
      </c>
      <c r="S25" s="40"/>
      <c r="T25" s="50">
        <f>RANK(R25,(R25,R26,R27,R28,R7,R8,R9,R10,R11,R12,R13,R14,R15,R17,R18,R19,R20,R21,R22,R23,R24))</f>
        <v>9</v>
      </c>
    </row>
    <row r="26" spans="1:20" ht="18.75" customHeight="1">
      <c r="A26" s="42">
        <v>134</v>
      </c>
      <c r="B26" s="43" t="s">
        <v>151</v>
      </c>
      <c r="C26" s="44" t="s">
        <v>136</v>
      </c>
      <c r="D26" s="30"/>
      <c r="E26" s="31">
        <v>285</v>
      </c>
      <c r="F26" s="32">
        <v>112</v>
      </c>
      <c r="G26" s="33">
        <f t="shared" si="0"/>
        <v>397</v>
      </c>
      <c r="H26" s="34">
        <v>7</v>
      </c>
      <c r="I26" s="45">
        <f>RANK(G26,(G26,G27,G28,G7,G8,G9,G10,G11,G12,G13,G14,G15,G16,G17,G18,G19,G20,G21,G22,G23,G24,G25))</f>
        <v>3</v>
      </c>
      <c r="J26" s="46"/>
      <c r="K26" s="31">
        <v>302</v>
      </c>
      <c r="L26" s="32">
        <v>140</v>
      </c>
      <c r="M26" s="163">
        <f t="shared" si="1"/>
        <v>442</v>
      </c>
      <c r="N26" s="34">
        <v>2</v>
      </c>
      <c r="O26" s="47"/>
      <c r="P26" s="48">
        <f t="shared" si="2"/>
        <v>587</v>
      </c>
      <c r="Q26" s="38">
        <f t="shared" si="2"/>
        <v>252</v>
      </c>
      <c r="R26" s="39">
        <f t="shared" si="3"/>
        <v>839</v>
      </c>
      <c r="S26" s="40">
        <f>H26+N26</f>
        <v>9</v>
      </c>
      <c r="T26" s="41">
        <f>RANK(R26,(R26,R27,R28,R7,R8,R9,R10,R11,R12,R13,R14,R15,R17,R18,R19,R20,R21,R22,R23,R24,R25))</f>
        <v>3</v>
      </c>
    </row>
    <row r="27" spans="1:20" ht="18.75" customHeight="1">
      <c r="A27" s="42">
        <v>135</v>
      </c>
      <c r="B27" s="43" t="s">
        <v>152</v>
      </c>
      <c r="C27" s="44" t="s">
        <v>153</v>
      </c>
      <c r="D27" s="30">
        <v>0.6875</v>
      </c>
      <c r="E27" s="31">
        <v>290</v>
      </c>
      <c r="F27" s="32">
        <v>140</v>
      </c>
      <c r="G27" s="33">
        <f t="shared" si="0"/>
        <v>430</v>
      </c>
      <c r="H27" s="34">
        <v>2</v>
      </c>
      <c r="I27" s="45">
        <f>RANK(G27,(G27,G28,G7,G8,G9,G10,G11,G12,G13,G14,G15,G16,G17,G18,G19,G20,G21,G22,G23,G24,G25,G26))</f>
        <v>1</v>
      </c>
      <c r="J27" s="46"/>
      <c r="K27" s="31">
        <v>266</v>
      </c>
      <c r="L27" s="32">
        <v>145</v>
      </c>
      <c r="M27" s="163">
        <f t="shared" si="1"/>
        <v>411</v>
      </c>
      <c r="N27" s="34">
        <v>3</v>
      </c>
      <c r="O27" s="57"/>
      <c r="P27" s="48">
        <f t="shared" si="2"/>
        <v>556</v>
      </c>
      <c r="Q27" s="38">
        <f t="shared" si="2"/>
        <v>285</v>
      </c>
      <c r="R27" s="39">
        <f t="shared" si="3"/>
        <v>841</v>
      </c>
      <c r="S27" s="34">
        <f>H27+N27</f>
        <v>5</v>
      </c>
      <c r="T27" s="50">
        <f>RANK(R27,(R27,R28,R7,R8,R9,R10,R11,R12,R13,R14,R15,R17,R18,R19,R20,R21,R22,R23,R24,R25,R26))</f>
        <v>2</v>
      </c>
    </row>
    <row r="28" spans="1:20" s="7" customFormat="1" ht="18.75" customHeight="1">
      <c r="A28" s="58">
        <v>136</v>
      </c>
      <c r="B28" s="59" t="s">
        <v>154</v>
      </c>
      <c r="C28" s="60" t="s">
        <v>150</v>
      </c>
      <c r="D28" s="61"/>
      <c r="E28" s="80">
        <v>286</v>
      </c>
      <c r="F28" s="65">
        <v>132</v>
      </c>
      <c r="G28" s="62">
        <f t="shared" si="0"/>
        <v>418</v>
      </c>
      <c r="H28" s="63">
        <v>7</v>
      </c>
      <c r="I28" s="64">
        <f>RANK(G28,(G28,G7,G8,G9,G10,G11,G12,G13,G14,G15,G16,G17,G18,G19,G20,G21,G22,G23,G24,G25,G26,G27))</f>
        <v>2</v>
      </c>
      <c r="J28" s="36"/>
      <c r="K28" s="80">
        <v>299</v>
      </c>
      <c r="L28" s="65">
        <v>133</v>
      </c>
      <c r="M28" s="163">
        <f t="shared" si="1"/>
        <v>432</v>
      </c>
      <c r="N28" s="67">
        <v>3</v>
      </c>
      <c r="O28" s="36"/>
      <c r="P28" s="68">
        <f t="shared" si="2"/>
        <v>585</v>
      </c>
      <c r="Q28" s="69">
        <f t="shared" si="2"/>
        <v>265</v>
      </c>
      <c r="R28" s="70">
        <f t="shared" si="3"/>
        <v>850</v>
      </c>
      <c r="S28" s="71">
        <f>H28+N28</f>
        <v>10</v>
      </c>
      <c r="T28" s="72">
        <f>RANK(R28,(R28,R7,R8,R9,R10,R11,R12,R13,R14,R15,R17,R18,R19,R20,R21,R22,R23,R24,R25,R26,R27))</f>
        <v>1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12:S13 S20:S21 S17:S18 S9:S10 S24:S25 S7">
    <cfRule type="cellIs" priority="1" dxfId="0" operator="greaterThanOrEqual" stopIfTrue="1">
      <formula>1</formula>
    </cfRule>
  </conditionalFormatting>
  <conditionalFormatting sqref="S22">
    <cfRule type="cellIs" priority="2" dxfId="1" operator="greaterThanOrEqual" stopIfTrue="1">
      <formula>1</formula>
    </cfRule>
  </conditionalFormatting>
  <conditionalFormatting sqref="F7:F28 L7:L28">
    <cfRule type="cellIs" priority="3" dxfId="1" operator="lessThan" stopIfTrue="1">
      <formula>125</formula>
    </cfRule>
    <cfRule type="cellIs" priority="4" dxfId="2" operator="between" stopIfTrue="1">
      <formula>125</formula>
      <formula>149</formula>
    </cfRule>
    <cfRule type="cellIs" priority="5" dxfId="3" operator="greaterThanOrEqual" stopIfTrue="1">
      <formula>150</formula>
    </cfRule>
  </conditionalFormatting>
  <conditionalFormatting sqref="E7:E28 K7:K28">
    <cfRule type="cellIs" priority="6" dxfId="1" operator="lessThan" stopIfTrue="1">
      <formula>275</formula>
    </cfRule>
    <cfRule type="cellIs" priority="7" dxfId="2" operator="between" stopIfTrue="1">
      <formula>275</formula>
      <formula>299</formula>
    </cfRule>
    <cfRule type="cellIs" priority="8" dxfId="3" operator="greaterThanOrEqual" stopIfTrue="1">
      <formula>300</formula>
    </cfRule>
  </conditionalFormatting>
  <conditionalFormatting sqref="M7:M10 M12:M14 M16:M25">
    <cfRule type="cellIs" priority="9" dxfId="0" operator="lessThan" stopIfTrue="1">
      <formula>400</formula>
    </cfRule>
    <cfRule type="cellIs" priority="10" dxfId="2" operator="between" stopIfTrue="1">
      <formula>400</formula>
      <formula>449</formula>
    </cfRule>
    <cfRule type="cellIs" priority="11" dxfId="3" operator="greaterThan" stopIfTrue="1">
      <formula>450</formula>
    </cfRule>
  </conditionalFormatting>
  <conditionalFormatting sqref="R7:R10 R12:R14 R16:R18 R20:R25">
    <cfRule type="cellIs" priority="12" dxfId="0" operator="lessThan" stopIfTrue="1">
      <formula>800</formula>
    </cfRule>
    <cfRule type="cellIs" priority="13" dxfId="2" operator="between" stopIfTrue="1">
      <formula>800</formula>
      <formula>899</formula>
    </cfRule>
    <cfRule type="cellIs" priority="14" dxfId="3" operator="greaterThanOrEqual" stopIfTrue="1">
      <formula>900</formula>
    </cfRule>
  </conditionalFormatting>
  <conditionalFormatting sqref="P7:P10 P12:P14 P16:P18 P20:P25">
    <cfRule type="cellIs" priority="15" dxfId="0" operator="lessThan" stopIfTrue="1">
      <formula>550</formula>
    </cfRule>
    <cfRule type="cellIs" priority="16" dxfId="2" operator="between" stopIfTrue="1">
      <formula>550</formula>
      <formula>599</formula>
    </cfRule>
    <cfRule type="cellIs" priority="17" dxfId="3" operator="greaterThanOrEqual" stopIfTrue="1">
      <formula>600</formula>
    </cfRule>
  </conditionalFormatting>
  <conditionalFormatting sqref="Q7:Q10 Q12:Q14 Q16:Q18 Q20:Q25">
    <cfRule type="cellIs" priority="18" dxfId="0" operator="lessThan" stopIfTrue="1">
      <formula>250</formula>
    </cfRule>
    <cfRule type="cellIs" priority="19" dxfId="2" operator="between" stopIfTrue="1">
      <formula>250</formula>
      <formula>299</formula>
    </cfRule>
    <cfRule type="cellIs" priority="20" dxfId="3" operator="greaterThanOrEqual" stopIfTrue="1">
      <formula>300</formula>
    </cfRule>
  </conditionalFormatting>
  <conditionalFormatting sqref="G7:G28 M11 M15 M26:M28">
    <cfRule type="cellIs" priority="21" dxfId="1" operator="lessThan" stopIfTrue="1">
      <formula>400</formula>
    </cfRule>
    <cfRule type="cellIs" priority="22" dxfId="2" operator="between" stopIfTrue="1">
      <formula>400</formula>
      <formula>449</formula>
    </cfRule>
    <cfRule type="cellIs" priority="23" dxfId="3" operator="greaterThan" stopIfTrue="1">
      <formula>450</formula>
    </cfRule>
  </conditionalFormatting>
  <conditionalFormatting sqref="I7:I28">
    <cfRule type="cellIs" priority="24" dxfId="2" operator="between" stopIfTrue="1">
      <formula>1</formula>
      <formula>6</formula>
    </cfRule>
    <cfRule type="cellIs" priority="25" dxfId="1" operator="greaterThanOrEqual" stopIfTrue="1">
      <formula>7</formula>
    </cfRule>
  </conditionalFormatting>
  <conditionalFormatting sqref="T7:T28">
    <cfRule type="cellIs" priority="26" dxfId="2" operator="between" stopIfTrue="1">
      <formula>1</formula>
      <formula>3</formula>
    </cfRule>
    <cfRule type="cellIs" priority="27" dxfId="1" operator="between" stopIfTrue="1">
      <formula>4</formula>
      <formula>6</formula>
    </cfRule>
    <cfRule type="cellIs" priority="28" dxfId="0" operator="greaterThanOrEqual" stopIfTrue="1">
      <formula>7</formula>
    </cfRule>
  </conditionalFormatting>
  <conditionalFormatting sqref="P11 P15 P19 P26:P28">
    <cfRule type="cellIs" priority="29" dxfId="1" operator="lessThan" stopIfTrue="1">
      <formula>550</formula>
    </cfRule>
    <cfRule type="cellIs" priority="30" dxfId="2" operator="between" stopIfTrue="1">
      <formula>550</formula>
      <formula>599</formula>
    </cfRule>
    <cfRule type="cellIs" priority="31" dxfId="3" operator="greaterThanOrEqual" stopIfTrue="1">
      <formula>600</formula>
    </cfRule>
  </conditionalFormatting>
  <conditionalFormatting sqref="Q11 Q15 Q19 Q26:Q28">
    <cfRule type="cellIs" priority="32" dxfId="1" operator="lessThan" stopIfTrue="1">
      <formula>250</formula>
    </cfRule>
    <cfRule type="cellIs" priority="33" dxfId="2" operator="between" stopIfTrue="1">
      <formula>250</formula>
      <formula>299</formula>
    </cfRule>
    <cfRule type="cellIs" priority="34" dxfId="3" operator="greaterThanOrEqual" stopIfTrue="1">
      <formula>300</formula>
    </cfRule>
  </conditionalFormatting>
  <conditionalFormatting sqref="R11 R15 R19 R26:R28">
    <cfRule type="cellIs" priority="35" dxfId="1" operator="lessThan" stopIfTrue="1">
      <formula>800</formula>
    </cfRule>
    <cfRule type="cellIs" priority="36" dxfId="2" operator="between" stopIfTrue="1">
      <formula>800</formula>
      <formula>899</formula>
    </cfRule>
    <cfRule type="cellIs" priority="37" dxfId="3" operator="greaterThanOrEqual" stopIfTrue="1">
      <formula>900</formula>
    </cfRule>
  </conditionalFormatting>
  <conditionalFormatting sqref="S11 S15 S19 S26:S28">
    <cfRule type="cellIs" priority="38" dxfId="1" operator="greaterThanOrEqual" stopIfTrue="1">
      <formula>1</formula>
    </cfRule>
    <cfRule type="cellIs" priority="39" dxfId="4" operator="lessThan" stopIfTrue="1">
      <formula>1</formula>
    </cfRule>
  </conditionalFormatting>
  <printOptions/>
  <pageMargins left="0.61" right="0.5905511811023623" top="0.3937007874015748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T29" sqref="T29"/>
    </sheetView>
  </sheetViews>
  <sheetFormatPr defaultColWidth="11.421875" defaultRowHeight="12.75"/>
  <cols>
    <col min="1" max="1" width="3.2812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21</v>
      </c>
      <c r="D3" s="105" t="s">
        <v>129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28</v>
      </c>
      <c r="B5" s="10"/>
      <c r="C5" s="11"/>
      <c r="D5" s="12" t="s">
        <v>130</v>
      </c>
      <c r="E5" s="13"/>
      <c r="F5" s="13"/>
      <c r="G5" s="13"/>
      <c r="H5" s="13"/>
      <c r="I5" s="14"/>
      <c r="J5" s="15"/>
      <c r="K5" s="12" t="s">
        <v>24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137</v>
      </c>
      <c r="B7" s="28" t="s">
        <v>342</v>
      </c>
      <c r="C7" s="29" t="s">
        <v>343</v>
      </c>
      <c r="D7" s="30">
        <v>0.375</v>
      </c>
      <c r="E7" s="31">
        <v>269</v>
      </c>
      <c r="F7" s="32">
        <v>133</v>
      </c>
      <c r="G7" s="33">
        <f>SUM(E7:F7)</f>
        <v>402</v>
      </c>
      <c r="H7" s="34">
        <v>6</v>
      </c>
      <c r="I7" s="35">
        <f>RANK(G7,(G7,G8,G9,G10,G11,G12,G13,G14,G15,G16,G17,G18,G19,G20,G21,G22,G23,G24,G25,G26,G27,G28))</f>
        <v>12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269</v>
      </c>
      <c r="Q7" s="78">
        <f>SUM(F7,L7)</f>
        <v>133</v>
      </c>
      <c r="R7" s="39">
        <f>SUM(P7:Q7)</f>
        <v>402</v>
      </c>
      <c r="S7" s="40">
        <f>H7+N7</f>
        <v>6</v>
      </c>
      <c r="T7" s="41">
        <f>RANK(R7,(R7,R8,R9,R10,R11,R12,R13,R14,R16,R17,R18,R19,R20,R21,R22,R23,R24,R25,R26,R27,R28))</f>
        <v>12</v>
      </c>
    </row>
    <row r="8" spans="1:20" ht="18.75" customHeight="1">
      <c r="A8" s="42">
        <v>138</v>
      </c>
      <c r="B8" s="43" t="s">
        <v>389</v>
      </c>
      <c r="C8" s="44" t="s">
        <v>390</v>
      </c>
      <c r="D8" s="30"/>
      <c r="E8" s="31">
        <v>294</v>
      </c>
      <c r="F8" s="32">
        <v>113</v>
      </c>
      <c r="G8" s="33">
        <f aca="true" t="shared" si="0" ref="G8:G28">SUM(E8:F8)</f>
        <v>407</v>
      </c>
      <c r="H8" s="34">
        <v>5</v>
      </c>
      <c r="I8" s="35">
        <f>RANK(G8,(G8,G9,G10,G11,G12,G13,G14,G15,G16,G17,G18,G19,G20,G21,G22,G23,G24,G25,G26,G27,G28,G7))</f>
        <v>11</v>
      </c>
      <c r="J8" s="46"/>
      <c r="K8" s="31"/>
      <c r="L8" s="32"/>
      <c r="M8" s="33">
        <f aca="true" t="shared" si="1" ref="M8:M28">SUM(K8:L8)</f>
        <v>0</v>
      </c>
      <c r="N8" s="34"/>
      <c r="O8" s="47"/>
      <c r="P8" s="48">
        <f aca="true" t="shared" si="2" ref="P8:Q28">SUM(E8,K8)</f>
        <v>294</v>
      </c>
      <c r="Q8" s="38">
        <f t="shared" si="2"/>
        <v>113</v>
      </c>
      <c r="R8" s="39">
        <f aca="true" t="shared" si="3" ref="R8:R28">SUM(P8:Q8)</f>
        <v>407</v>
      </c>
      <c r="S8" s="40">
        <f>H8+N8</f>
        <v>5</v>
      </c>
      <c r="T8" s="41">
        <f>RANK(R8,(R8,R9,R10,R11,R12,R13,R14,R15,R17,R18,R19,R20,R21,R22,R23,R24,R25,R26,R27,R28,R7))</f>
        <v>11</v>
      </c>
    </row>
    <row r="9" spans="1:20" ht="18.75" customHeight="1">
      <c r="A9" s="42">
        <v>139</v>
      </c>
      <c r="B9" s="43" t="s">
        <v>315</v>
      </c>
      <c r="C9" s="49" t="s">
        <v>298</v>
      </c>
      <c r="D9" s="30">
        <v>0.40625</v>
      </c>
      <c r="E9" s="31">
        <v>290</v>
      </c>
      <c r="F9" s="32">
        <v>135</v>
      </c>
      <c r="G9" s="33">
        <f t="shared" si="0"/>
        <v>425</v>
      </c>
      <c r="H9" s="34">
        <v>3</v>
      </c>
      <c r="I9" s="35">
        <f>RANK(G9,(G9,G10,G11,G12,G13,G14,G15,G16,G17,G18,G19,G20,G21,G22,G23,G24,G25,G26,G27,G28,G7,G8))</f>
        <v>7</v>
      </c>
      <c r="J9" s="46"/>
      <c r="K9" s="31"/>
      <c r="L9" s="32"/>
      <c r="M9" s="33">
        <f t="shared" si="1"/>
        <v>0</v>
      </c>
      <c r="N9" s="34"/>
      <c r="O9" s="46"/>
      <c r="P9" s="48">
        <f t="shared" si="2"/>
        <v>290</v>
      </c>
      <c r="Q9" s="38">
        <f t="shared" si="2"/>
        <v>135</v>
      </c>
      <c r="R9" s="39">
        <f t="shared" si="3"/>
        <v>425</v>
      </c>
      <c r="S9" s="40">
        <f>H9+N9</f>
        <v>3</v>
      </c>
      <c r="T9" s="41">
        <f>RANK(R9,(R9,R10,R11,R12,R13,R14,R15,R17,R18,R19,R20,R21,R22,R23,R24,R25,R26,R27,R28,R7,R8))</f>
        <v>7</v>
      </c>
    </row>
    <row r="10" spans="1:20" ht="18.75" customHeight="1">
      <c r="A10" s="42">
        <v>140</v>
      </c>
      <c r="B10" s="43" t="s">
        <v>252</v>
      </c>
      <c r="C10" s="52" t="s">
        <v>223</v>
      </c>
      <c r="D10" s="30"/>
      <c r="E10" s="31">
        <v>293</v>
      </c>
      <c r="F10" s="32">
        <v>139</v>
      </c>
      <c r="G10" s="33">
        <f t="shared" si="0"/>
        <v>432</v>
      </c>
      <c r="H10" s="34">
        <v>4</v>
      </c>
      <c r="I10" s="35">
        <f>RANK(G10,(G10,G11,G12,G13,G14,G15,G16,G17,G18,G19,G20,G21,G22,G23,G24,G25,G26,G27,G28,G7,G8,G9))</f>
        <v>5</v>
      </c>
      <c r="J10" s="46"/>
      <c r="K10" s="31">
        <v>301</v>
      </c>
      <c r="L10" s="32">
        <v>134</v>
      </c>
      <c r="M10" s="33">
        <f t="shared" si="1"/>
        <v>435</v>
      </c>
      <c r="N10" s="40">
        <v>1</v>
      </c>
      <c r="O10" s="47"/>
      <c r="P10" s="48">
        <f t="shared" si="2"/>
        <v>594</v>
      </c>
      <c r="Q10" s="38">
        <f t="shared" si="2"/>
        <v>273</v>
      </c>
      <c r="R10" s="39">
        <f t="shared" si="3"/>
        <v>867</v>
      </c>
      <c r="S10" s="34">
        <f>H10+N10</f>
        <v>5</v>
      </c>
      <c r="T10" s="41">
        <f>RANK(R10,(R10,R11,R12,R13,R14,R15,R17,R18,R19,R20,R21,R22,R23,R24,R25,R26,R27,R28,R7,R8,R9))</f>
        <v>3</v>
      </c>
    </row>
    <row r="11" spans="1:20" ht="18.75" customHeight="1">
      <c r="A11" s="42">
        <v>141</v>
      </c>
      <c r="B11" s="43" t="s">
        <v>250</v>
      </c>
      <c r="C11" s="44" t="s">
        <v>379</v>
      </c>
      <c r="D11" s="30">
        <v>0.4375</v>
      </c>
      <c r="E11" s="31">
        <v>271</v>
      </c>
      <c r="F11" s="32">
        <v>124</v>
      </c>
      <c r="G11" s="33">
        <f t="shared" si="0"/>
        <v>395</v>
      </c>
      <c r="H11" s="34">
        <v>4</v>
      </c>
      <c r="I11" s="35">
        <f>RANK(G11,(G11,G12,G13,G14,G15,G16,G17,G18,G19,G20,G21,G22,G23,G24,G25,G26,G27,G28,G7,G8,G9,G10))</f>
        <v>15</v>
      </c>
      <c r="J11" s="46"/>
      <c r="K11" s="31"/>
      <c r="L11" s="32"/>
      <c r="M11" s="33">
        <f t="shared" si="1"/>
        <v>0</v>
      </c>
      <c r="N11" s="40"/>
      <c r="O11" s="47"/>
      <c r="P11" s="48">
        <f t="shared" si="2"/>
        <v>271</v>
      </c>
      <c r="Q11" s="38">
        <f t="shared" si="2"/>
        <v>124</v>
      </c>
      <c r="R11" s="39">
        <f t="shared" si="3"/>
        <v>395</v>
      </c>
      <c r="S11" s="40"/>
      <c r="T11" s="41">
        <f>RANK(R11,(R11,R12,R13,R14,R15,R17,R18,R19,R20,R21,R22,R23,R24,R25,R26,R27,R28,R7,R8,R9,R10))</f>
        <v>15</v>
      </c>
    </row>
    <row r="12" spans="1:20" ht="18.75" customHeight="1">
      <c r="A12" s="42">
        <v>142</v>
      </c>
      <c r="B12" s="43" t="s">
        <v>344</v>
      </c>
      <c r="C12" s="44" t="s">
        <v>345</v>
      </c>
      <c r="D12" s="30"/>
      <c r="E12" s="31">
        <v>283</v>
      </c>
      <c r="F12" s="32">
        <v>140</v>
      </c>
      <c r="G12" s="33">
        <f t="shared" si="0"/>
        <v>423</v>
      </c>
      <c r="H12" s="34">
        <v>1</v>
      </c>
      <c r="I12" s="35">
        <f>RANK(G12,(G12,G13,G14,G15,G16,G17,G18,G19,G20,G21,G22,G23,G24,G25,G26,G27,G28,G7,G8,G9,G10,G11))</f>
        <v>8</v>
      </c>
      <c r="J12" s="46"/>
      <c r="K12" s="31"/>
      <c r="L12" s="32"/>
      <c r="M12" s="33">
        <f t="shared" si="1"/>
        <v>0</v>
      </c>
      <c r="N12" s="34"/>
      <c r="O12" s="47"/>
      <c r="P12" s="48">
        <f t="shared" si="2"/>
        <v>283</v>
      </c>
      <c r="Q12" s="38">
        <f t="shared" si="2"/>
        <v>140</v>
      </c>
      <c r="R12" s="39">
        <f t="shared" si="3"/>
        <v>423</v>
      </c>
      <c r="S12" s="34"/>
      <c r="T12" s="41">
        <f>RANK(R12,(R12,R13,R14,R15,R17,R18,R19,R20,R21,R22,R23,R24,R25,R26,R27,R28,R7,R8,R9,R10,R11))</f>
        <v>8</v>
      </c>
    </row>
    <row r="13" spans="1:20" ht="18.75" customHeight="1">
      <c r="A13" s="42">
        <v>143</v>
      </c>
      <c r="B13" s="43" t="s">
        <v>189</v>
      </c>
      <c r="C13" s="44" t="s">
        <v>148</v>
      </c>
      <c r="D13" s="51">
        <v>0.46875</v>
      </c>
      <c r="E13" s="31">
        <v>263</v>
      </c>
      <c r="F13" s="32">
        <v>51</v>
      </c>
      <c r="G13" s="33">
        <f t="shared" si="0"/>
        <v>314</v>
      </c>
      <c r="H13" s="34">
        <v>1</v>
      </c>
      <c r="I13" s="35">
        <f>RANK(G13,(G13,G14,G15,G16,G17,G18,G19,G20,G21,G22,G23,G24,G25,G26,G27,G28,G7,G8,G9,G10,G11,G12))</f>
        <v>22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263</v>
      </c>
      <c r="Q13" s="38">
        <f t="shared" si="2"/>
        <v>51</v>
      </c>
      <c r="R13" s="39">
        <f t="shared" si="3"/>
        <v>314</v>
      </c>
      <c r="S13" s="40">
        <f>H13+N13</f>
        <v>1</v>
      </c>
      <c r="T13" s="41">
        <f>RANK(R13,(R13,R14,R15,R17,R18,R19,R20,R21,R22,R23,R24,R25,R26,R27,R28,R7,R8,R9,R10,R11,R12))</f>
        <v>21</v>
      </c>
    </row>
    <row r="14" spans="1:20" ht="18.75" customHeight="1">
      <c r="A14" s="42">
        <v>144</v>
      </c>
      <c r="B14" s="43" t="s">
        <v>396</v>
      </c>
      <c r="C14" s="44" t="s">
        <v>364</v>
      </c>
      <c r="D14" s="30"/>
      <c r="E14" s="31">
        <v>266</v>
      </c>
      <c r="F14" s="32">
        <v>168</v>
      </c>
      <c r="G14" s="33">
        <f t="shared" si="0"/>
        <v>434</v>
      </c>
      <c r="H14" s="34">
        <v>5</v>
      </c>
      <c r="I14" s="35">
        <f>RANK(G14,(G14,G15,G16,G17,G18,G19,G20,G21,G22,G23,G24,G25,G26,G27,G28,G7,G8,G9,G10,G11,G12,G13))</f>
        <v>3</v>
      </c>
      <c r="J14" s="46"/>
      <c r="K14" s="31">
        <v>292</v>
      </c>
      <c r="L14" s="32">
        <v>133</v>
      </c>
      <c r="M14" s="33">
        <f t="shared" si="1"/>
        <v>425</v>
      </c>
      <c r="N14" s="34">
        <v>3</v>
      </c>
      <c r="O14" s="46"/>
      <c r="P14" s="48">
        <f t="shared" si="2"/>
        <v>558</v>
      </c>
      <c r="Q14" s="38">
        <f t="shared" si="2"/>
        <v>301</v>
      </c>
      <c r="R14" s="39">
        <f t="shared" si="3"/>
        <v>859</v>
      </c>
      <c r="S14" s="34">
        <f>H14+N14</f>
        <v>8</v>
      </c>
      <c r="T14" s="41">
        <f>RANK(R14,(R14,R15,R17,R18,R19,R20,R21,R22,R23,R24,R25,R26,R27,R28,R7,R8,R9,R10,R11,R12,R13))</f>
        <v>4</v>
      </c>
    </row>
    <row r="15" spans="1:20" ht="18.75" customHeight="1">
      <c r="A15" s="42">
        <v>145</v>
      </c>
      <c r="B15" s="43" t="s">
        <v>276</v>
      </c>
      <c r="C15" s="52" t="s">
        <v>277</v>
      </c>
      <c r="D15" s="30">
        <v>0.5</v>
      </c>
      <c r="E15" s="31">
        <v>272</v>
      </c>
      <c r="F15" s="32">
        <v>107</v>
      </c>
      <c r="G15" s="33">
        <f t="shared" si="0"/>
        <v>379</v>
      </c>
      <c r="H15" s="34">
        <v>9</v>
      </c>
      <c r="I15" s="35">
        <f>RANK(G15,(G15,G16,G17,G18,G19,G20,G21,G22,G23,G24,G25,G26,G27,G28,G7,G8,G9,G10,G11,G12,G13,G14))</f>
        <v>19</v>
      </c>
      <c r="J15" s="46"/>
      <c r="K15" s="31"/>
      <c r="L15" s="32"/>
      <c r="M15" s="33">
        <f t="shared" si="1"/>
        <v>0</v>
      </c>
      <c r="N15" s="34"/>
      <c r="O15" s="47"/>
      <c r="P15" s="48">
        <f t="shared" si="2"/>
        <v>272</v>
      </c>
      <c r="Q15" s="38">
        <f t="shared" si="2"/>
        <v>107</v>
      </c>
      <c r="R15" s="39">
        <f t="shared" si="3"/>
        <v>379</v>
      </c>
      <c r="S15" s="34"/>
      <c r="T15" s="41">
        <f>RANK(R15,(R15,R17,R18,R19,R20,R21,R22,R23,R24,R25,R26,R27,R28,R7,R8,R9,R10,R11,R12,R13,R14))</f>
        <v>18</v>
      </c>
    </row>
    <row r="16" spans="1:20" ht="18.75" customHeight="1">
      <c r="A16" s="42">
        <v>146</v>
      </c>
      <c r="B16" s="43" t="s">
        <v>213</v>
      </c>
      <c r="C16" s="44" t="s">
        <v>132</v>
      </c>
      <c r="D16" s="30"/>
      <c r="E16" s="31">
        <v>268</v>
      </c>
      <c r="F16" s="32">
        <v>120</v>
      </c>
      <c r="G16" s="33">
        <f t="shared" si="0"/>
        <v>388</v>
      </c>
      <c r="H16" s="34">
        <v>7</v>
      </c>
      <c r="I16" s="35">
        <f>RANK(G16,(G16,G17,G18,G19,G20,G21,G22,G23,G24,G25,G26,G27,G28,G7,G8,G9,G10,G11,G12,G13,G14,G15))</f>
        <v>18</v>
      </c>
      <c r="J16" s="46"/>
      <c r="K16" s="31"/>
      <c r="L16" s="32"/>
      <c r="M16" s="33">
        <f t="shared" si="1"/>
        <v>0</v>
      </c>
      <c r="N16" s="34"/>
      <c r="O16" s="47"/>
      <c r="P16" s="48">
        <f t="shared" si="2"/>
        <v>268</v>
      </c>
      <c r="Q16" s="38">
        <f t="shared" si="2"/>
        <v>120</v>
      </c>
      <c r="R16" s="39">
        <f t="shared" si="3"/>
        <v>388</v>
      </c>
      <c r="S16" s="40"/>
      <c r="T16" s="41">
        <f>RANK(R16,(R16,R18,R19,R20,R21,R22,R23,R24,R25,R26,R27,R28,R7,R8,R9,R10,R11,R12,R13,R14,R15))</f>
        <v>17</v>
      </c>
    </row>
    <row r="17" spans="1:20" ht="18.75" customHeight="1">
      <c r="A17" s="42">
        <v>147</v>
      </c>
      <c r="B17" s="43" t="s">
        <v>397</v>
      </c>
      <c r="C17" s="44" t="s">
        <v>194</v>
      </c>
      <c r="D17" s="30">
        <v>0.53125</v>
      </c>
      <c r="E17" s="31">
        <v>285</v>
      </c>
      <c r="F17" s="32">
        <v>148</v>
      </c>
      <c r="G17" s="33">
        <f t="shared" si="0"/>
        <v>433</v>
      </c>
      <c r="H17" s="34">
        <v>2</v>
      </c>
      <c r="I17" s="35">
        <f>RANK(G17,(G17,G18,G19,G20,G21,G22,G23,G24,G25,G26,G27,G28,G7,G8,G9,G10,G11,G12,G13,G14,G15,G16))</f>
        <v>4</v>
      </c>
      <c r="J17" s="46"/>
      <c r="K17" s="31">
        <v>274</v>
      </c>
      <c r="L17" s="32">
        <v>124</v>
      </c>
      <c r="M17" s="33">
        <f t="shared" si="1"/>
        <v>398</v>
      </c>
      <c r="N17" s="34">
        <v>4</v>
      </c>
      <c r="O17" s="47"/>
      <c r="P17" s="48">
        <f t="shared" si="2"/>
        <v>559</v>
      </c>
      <c r="Q17" s="38">
        <f t="shared" si="2"/>
        <v>272</v>
      </c>
      <c r="R17" s="39">
        <f t="shared" si="3"/>
        <v>831</v>
      </c>
      <c r="S17" s="40">
        <f>H17+N17</f>
        <v>6</v>
      </c>
      <c r="T17" s="41">
        <f>RANK(R17,(R17,R18,R19,R20,R21,R22,R23,R24,R25,R26,R27,R28,R7,R8,R9,R10,R11,R12,R13,R14,R15))</f>
        <v>6</v>
      </c>
    </row>
    <row r="18" spans="1:20" ht="18.75" customHeight="1">
      <c r="A18" s="42">
        <v>148</v>
      </c>
      <c r="B18" s="43" t="s">
        <v>386</v>
      </c>
      <c r="C18" s="52" t="s">
        <v>194</v>
      </c>
      <c r="D18" s="30"/>
      <c r="E18" s="31">
        <v>279</v>
      </c>
      <c r="F18" s="32">
        <v>140</v>
      </c>
      <c r="G18" s="33">
        <f t="shared" si="0"/>
        <v>419</v>
      </c>
      <c r="H18" s="34">
        <v>5</v>
      </c>
      <c r="I18" s="35">
        <f>RANK(G18,(G18,G19,G20,G21,G22,G23,G24,G25,G26,G27,G28,G7,G8,G9,G10,G11,G12,G13,G14,G15,G16,G17))</f>
        <v>9</v>
      </c>
      <c r="J18" s="46"/>
      <c r="K18" s="31"/>
      <c r="L18" s="32"/>
      <c r="M18" s="33">
        <f t="shared" si="1"/>
        <v>0</v>
      </c>
      <c r="N18" s="54"/>
      <c r="O18" s="55"/>
      <c r="P18" s="48">
        <f t="shared" si="2"/>
        <v>279</v>
      </c>
      <c r="Q18" s="38">
        <f t="shared" si="2"/>
        <v>140</v>
      </c>
      <c r="R18" s="39">
        <f t="shared" si="3"/>
        <v>419</v>
      </c>
      <c r="S18" s="40"/>
      <c r="T18" s="41">
        <f>RANK(R18,(R18,R19,R20,R21,R22,R23,R24,R25,R26,R27,R28,R7,R8,R9,R10,R11,R12,R13,R14,R15,R17))</f>
        <v>9</v>
      </c>
    </row>
    <row r="19" spans="1:20" ht="18.75" customHeight="1">
      <c r="A19" s="42">
        <v>149</v>
      </c>
      <c r="B19" s="149" t="s">
        <v>251</v>
      </c>
      <c r="C19" s="44" t="s">
        <v>379</v>
      </c>
      <c r="D19" s="30">
        <v>0.5625</v>
      </c>
      <c r="E19" s="31">
        <v>266</v>
      </c>
      <c r="F19" s="32">
        <v>134</v>
      </c>
      <c r="G19" s="33">
        <f t="shared" si="0"/>
        <v>400</v>
      </c>
      <c r="H19" s="34">
        <v>3</v>
      </c>
      <c r="I19" s="35">
        <f>RANK(G19,(G19,G20,G21,G22,G23,G24,G25,G26,G27,G28,G7,G8,G9,G10,G11,G12,G13,G14,G15,G16,G17,G18))</f>
        <v>13</v>
      </c>
      <c r="J19" s="46"/>
      <c r="K19" s="31"/>
      <c r="L19" s="32"/>
      <c r="M19" s="33">
        <f t="shared" si="1"/>
        <v>0</v>
      </c>
      <c r="N19" s="34"/>
      <c r="O19" s="47"/>
      <c r="P19" s="48">
        <f t="shared" si="2"/>
        <v>266</v>
      </c>
      <c r="Q19" s="38">
        <f t="shared" si="2"/>
        <v>134</v>
      </c>
      <c r="R19" s="39">
        <f t="shared" si="3"/>
        <v>400</v>
      </c>
      <c r="S19" s="34"/>
      <c r="T19" s="41">
        <f>RANK(R19,(R19,R20,R21,R22,R23,R24,R25,R26,R27,R28,R7,R8,R9,R10,R11,R12,R13,R14,R15,R17,R18))</f>
        <v>13</v>
      </c>
    </row>
    <row r="20" spans="1:20" ht="18.75" customHeight="1">
      <c r="A20" s="42">
        <v>150</v>
      </c>
      <c r="B20" s="151" t="s">
        <v>346</v>
      </c>
      <c r="C20" s="44" t="s">
        <v>320</v>
      </c>
      <c r="D20" s="30"/>
      <c r="E20" s="31">
        <v>283</v>
      </c>
      <c r="F20" s="32">
        <v>114</v>
      </c>
      <c r="G20" s="33">
        <f t="shared" si="0"/>
        <v>397</v>
      </c>
      <c r="H20" s="34">
        <v>4</v>
      </c>
      <c r="I20" s="35">
        <f>RANK(G20,(G20,G21,G22,G23,G24,G25,G26,G27,G28,G7,G8,G9,G10,G11,G12,G13,G14,G15,G16,G17,G18,G19))</f>
        <v>14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283</v>
      </c>
      <c r="Q20" s="38">
        <f t="shared" si="2"/>
        <v>114</v>
      </c>
      <c r="R20" s="39">
        <f t="shared" si="3"/>
        <v>397</v>
      </c>
      <c r="S20" s="40"/>
      <c r="T20" s="41">
        <f>RANK(R20,(R20,R21,R22,R23,R24,R25,R26,R27,R28,R7,R8,R9,R10,R11,R12,R13,R14,R15,R17,R18,R19))</f>
        <v>14</v>
      </c>
    </row>
    <row r="21" spans="1:20" ht="18.75" customHeight="1">
      <c r="A21" s="42">
        <v>151</v>
      </c>
      <c r="B21" s="56" t="s">
        <v>190</v>
      </c>
      <c r="C21" s="44" t="s">
        <v>148</v>
      </c>
      <c r="D21" s="30">
        <v>0.59375</v>
      </c>
      <c r="E21" s="31">
        <v>305</v>
      </c>
      <c r="F21" s="32">
        <v>151</v>
      </c>
      <c r="G21" s="33">
        <f t="shared" si="0"/>
        <v>456</v>
      </c>
      <c r="H21" s="34">
        <v>3</v>
      </c>
      <c r="I21" s="35">
        <f>RANK(G21,(G21,G22,G23,G24,G25,G26,G27,G28,G7,G8,G9,G10,G11,G12,G13,G14,G15,G16,G17,G18,G19,G20))</f>
        <v>1</v>
      </c>
      <c r="J21" s="46"/>
      <c r="K21" s="31">
        <v>301</v>
      </c>
      <c r="L21" s="32">
        <v>129</v>
      </c>
      <c r="M21" s="33">
        <f t="shared" si="1"/>
        <v>430</v>
      </c>
      <c r="N21" s="34">
        <v>5</v>
      </c>
      <c r="O21" s="46"/>
      <c r="P21" s="48">
        <f t="shared" si="2"/>
        <v>606</v>
      </c>
      <c r="Q21" s="38">
        <f t="shared" si="2"/>
        <v>280</v>
      </c>
      <c r="R21" s="39">
        <f t="shared" si="3"/>
        <v>886</v>
      </c>
      <c r="S21" s="40">
        <f>H21+N21</f>
        <v>8</v>
      </c>
      <c r="T21" s="41">
        <f>RANK(R21,(R21,R22,R23,R24,R25,R26,R27,R28,R7,R8,R9,R10,R11,R12,R13,R14,R15,R17,R18,R19,R20))</f>
        <v>2</v>
      </c>
    </row>
    <row r="22" spans="1:20" ht="18.75" customHeight="1">
      <c r="A22" s="42">
        <v>152</v>
      </c>
      <c r="B22" s="56" t="s">
        <v>371</v>
      </c>
      <c r="C22" s="44" t="s">
        <v>372</v>
      </c>
      <c r="D22" s="30"/>
      <c r="E22" s="31">
        <v>271</v>
      </c>
      <c r="F22" s="32">
        <v>148</v>
      </c>
      <c r="G22" s="33">
        <f t="shared" si="0"/>
        <v>419</v>
      </c>
      <c r="H22" s="34">
        <v>3</v>
      </c>
      <c r="I22" s="35">
        <f>RANK(G22,(G22,G23,G24,G25,G26,G27,G28,G7,G8,G9,G10,G11,G12,G13,G14,G15,G16,G17,G18,G19,G20,G21))</f>
        <v>9</v>
      </c>
      <c r="J22" s="46"/>
      <c r="K22" s="31"/>
      <c r="L22" s="32"/>
      <c r="M22" s="33">
        <f t="shared" si="1"/>
        <v>0</v>
      </c>
      <c r="N22" s="34"/>
      <c r="O22" s="46"/>
      <c r="P22" s="48">
        <f t="shared" si="2"/>
        <v>271</v>
      </c>
      <c r="Q22" s="38">
        <f t="shared" si="2"/>
        <v>148</v>
      </c>
      <c r="R22" s="39">
        <f t="shared" si="3"/>
        <v>419</v>
      </c>
      <c r="S22" s="34"/>
      <c r="T22" s="41">
        <f>RANK(R22,(R22,R23,R24,R25,R26,R27,R28,R7,R8,R9,R10,R11,R12,R13,R14,R15,R17,R18,R19,R20,R21))</f>
        <v>9</v>
      </c>
    </row>
    <row r="23" spans="1:20" ht="18.75" customHeight="1">
      <c r="A23" s="42">
        <v>153</v>
      </c>
      <c r="B23" s="43" t="s">
        <v>278</v>
      </c>
      <c r="C23" s="52" t="s">
        <v>194</v>
      </c>
      <c r="D23" s="30">
        <v>0.625</v>
      </c>
      <c r="E23" s="31">
        <v>273</v>
      </c>
      <c r="F23" s="32">
        <v>121</v>
      </c>
      <c r="G23" s="33">
        <f t="shared" si="0"/>
        <v>394</v>
      </c>
      <c r="H23" s="34">
        <v>6</v>
      </c>
      <c r="I23" s="35">
        <f>RANK(G23,(G23,G24,G25,G26,G27,G28,G7,G8,G9,G10,G11,G12,G13,G14,G15,G16,G17,G18,G19,G20,G21,G22))</f>
        <v>16</v>
      </c>
      <c r="J23" s="46"/>
      <c r="K23" s="31"/>
      <c r="L23" s="32"/>
      <c r="M23" s="33">
        <f t="shared" si="1"/>
        <v>0</v>
      </c>
      <c r="N23" s="34"/>
      <c r="O23" s="47"/>
      <c r="P23" s="48">
        <f t="shared" si="2"/>
        <v>273</v>
      </c>
      <c r="Q23" s="38">
        <f t="shared" si="2"/>
        <v>121</v>
      </c>
      <c r="R23" s="39">
        <f t="shared" si="3"/>
        <v>394</v>
      </c>
      <c r="S23" s="40"/>
      <c r="T23" s="41">
        <f>RANK(R23,(R23,R24,R25,R26,R27,R28,R7,R8,R9,R10,R11,R12,R13,R14,R15,R17,R18,R19,R20,R21,R22))</f>
        <v>16</v>
      </c>
    </row>
    <row r="24" spans="1:20" ht="18.75" customHeight="1">
      <c r="A24" s="42">
        <v>154</v>
      </c>
      <c r="B24" s="43" t="s">
        <v>214</v>
      </c>
      <c r="C24" s="44" t="s">
        <v>204</v>
      </c>
      <c r="D24" s="30"/>
      <c r="E24" s="31">
        <v>271</v>
      </c>
      <c r="F24" s="32">
        <v>89</v>
      </c>
      <c r="G24" s="33">
        <f t="shared" si="0"/>
        <v>360</v>
      </c>
      <c r="H24" s="34">
        <v>10</v>
      </c>
      <c r="I24" s="35">
        <f>RANK(G24,(G24,G25,G26,G27,G28,G7,G8,G9,G10,G11,G12,G13,G14,G15,G16,G17,G18,G19,G20,G21,G22,G23))</f>
        <v>21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271</v>
      </c>
      <c r="Q24" s="38">
        <f t="shared" si="2"/>
        <v>89</v>
      </c>
      <c r="R24" s="39">
        <f t="shared" si="3"/>
        <v>360</v>
      </c>
      <c r="S24" s="40"/>
      <c r="T24" s="41">
        <f>RANK(R24,(R24,R25,R26,R27,R28,R7,R8,R9,R10,R11,R12,R13,R14,R15,R17,R18,R19,R20,R21,R22,R23))</f>
        <v>20</v>
      </c>
    </row>
    <row r="25" spans="1:20" ht="18.75" customHeight="1">
      <c r="A25" s="42">
        <v>155</v>
      </c>
      <c r="B25" s="43" t="s">
        <v>291</v>
      </c>
      <c r="C25" s="44" t="s">
        <v>292</v>
      </c>
      <c r="D25" s="30">
        <v>0.65625</v>
      </c>
      <c r="E25" s="31">
        <v>277</v>
      </c>
      <c r="F25" s="32">
        <v>117</v>
      </c>
      <c r="G25" s="33">
        <f t="shared" si="0"/>
        <v>394</v>
      </c>
      <c r="H25" s="34">
        <v>6</v>
      </c>
      <c r="I25" s="35">
        <f>RANK(G25,(G25,G26,G27,G28,G7,G8,G9,G10,G11,G12,G13,G14,G15,G16,G17,G18,G19,G20,G21,G22,G23,G24))</f>
        <v>16</v>
      </c>
      <c r="J25" s="46"/>
      <c r="K25" s="31"/>
      <c r="L25" s="32"/>
      <c r="M25" s="33">
        <f t="shared" si="1"/>
        <v>0</v>
      </c>
      <c r="N25" s="34"/>
      <c r="O25" s="47"/>
      <c r="P25" s="48">
        <f t="shared" si="2"/>
        <v>277</v>
      </c>
      <c r="Q25" s="38">
        <f t="shared" si="2"/>
        <v>117</v>
      </c>
      <c r="R25" s="39">
        <f t="shared" si="3"/>
        <v>394</v>
      </c>
      <c r="S25" s="40"/>
      <c r="T25" s="41">
        <f>RANK(R25,(R25,R26,R27,R28,R7,R8,R9,R10,R11,R12,R13,R14,R15,R17,R18,R19,R20,R21,R22,R23,R24))</f>
        <v>16</v>
      </c>
    </row>
    <row r="26" spans="1:20" ht="18.75" customHeight="1">
      <c r="A26" s="42">
        <v>156</v>
      </c>
      <c r="B26" s="43" t="s">
        <v>139</v>
      </c>
      <c r="C26" s="44" t="s">
        <v>136</v>
      </c>
      <c r="D26" s="30"/>
      <c r="E26" s="31">
        <v>276</v>
      </c>
      <c r="F26" s="32">
        <v>174</v>
      </c>
      <c r="G26" s="33">
        <f t="shared" si="0"/>
        <v>450</v>
      </c>
      <c r="H26" s="34">
        <v>0</v>
      </c>
      <c r="I26" s="35">
        <f>RANK(G26,(G26,G27,G28,G7,G8,G9,G10,G11,G12,G13,G14,G15,G16,G17,G18,G19,G20,G21,G22,G23,G24,G25))</f>
        <v>2</v>
      </c>
      <c r="J26" s="46"/>
      <c r="K26" s="31">
        <v>317</v>
      </c>
      <c r="L26" s="32">
        <v>143</v>
      </c>
      <c r="M26" s="33">
        <f t="shared" si="1"/>
        <v>460</v>
      </c>
      <c r="N26" s="34">
        <v>3</v>
      </c>
      <c r="O26" s="47"/>
      <c r="P26" s="48">
        <f t="shared" si="2"/>
        <v>593</v>
      </c>
      <c r="Q26" s="38">
        <f t="shared" si="2"/>
        <v>317</v>
      </c>
      <c r="R26" s="39">
        <f t="shared" si="3"/>
        <v>910</v>
      </c>
      <c r="S26" s="40">
        <f>H26+N26</f>
        <v>3</v>
      </c>
      <c r="T26" s="41">
        <f>RANK(R26,(R26,R27,R28,R7,R8,R9,R10,R11,R12,R13,R14,R15,R17,R18,R19,R20,R21,R22,R23,R24,R25))</f>
        <v>1</v>
      </c>
    </row>
    <row r="27" spans="1:20" ht="18.75" customHeight="1">
      <c r="A27" s="42">
        <v>157</v>
      </c>
      <c r="B27" s="43" t="s">
        <v>140</v>
      </c>
      <c r="C27" s="44" t="s">
        <v>141</v>
      </c>
      <c r="D27" s="30">
        <v>0.6875</v>
      </c>
      <c r="E27" s="31">
        <v>264</v>
      </c>
      <c r="F27" s="32">
        <v>115</v>
      </c>
      <c r="G27" s="33">
        <f t="shared" si="0"/>
        <v>379</v>
      </c>
      <c r="H27" s="34">
        <v>10</v>
      </c>
      <c r="I27" s="35">
        <f>RANK(G27,(G27,G28,G7,G8,G9,G10,G11,G12,G13,G14,G15,G16,G17,G18,G19,G20,G21,G22,G23,G24,G25,G26))</f>
        <v>19</v>
      </c>
      <c r="J27" s="46"/>
      <c r="K27" s="31"/>
      <c r="L27" s="32"/>
      <c r="M27" s="33">
        <f t="shared" si="1"/>
        <v>0</v>
      </c>
      <c r="N27" s="34"/>
      <c r="O27" s="57"/>
      <c r="P27" s="48">
        <f t="shared" si="2"/>
        <v>264</v>
      </c>
      <c r="Q27" s="38">
        <f t="shared" si="2"/>
        <v>115</v>
      </c>
      <c r="R27" s="39">
        <f t="shared" si="3"/>
        <v>379</v>
      </c>
      <c r="S27" s="34"/>
      <c r="T27" s="41">
        <f>RANK(R27,(R27,R28,R7,R8,R9,R10,R11,R12,R13,R14,R15,R17,R18,R19,R20,R21,R22,R23,R24,R25,R26))</f>
        <v>18</v>
      </c>
    </row>
    <row r="28" spans="1:20" s="7" customFormat="1" ht="18.75" customHeight="1">
      <c r="A28" s="58">
        <v>158</v>
      </c>
      <c r="B28" s="59" t="s">
        <v>142</v>
      </c>
      <c r="C28" s="60" t="s">
        <v>143</v>
      </c>
      <c r="D28" s="61"/>
      <c r="E28" s="80">
        <v>270</v>
      </c>
      <c r="F28" s="65">
        <v>160</v>
      </c>
      <c r="G28" s="62">
        <f t="shared" si="0"/>
        <v>430</v>
      </c>
      <c r="H28" s="81">
        <v>0</v>
      </c>
      <c r="I28" s="152">
        <f>RANK(G28,(G28,G7,G8,G9,G10,G11,G12,G13,G14,G15,G16,G17,G18,G19,G20,G21,G22,G23,G24,G25,G26,G27))</f>
        <v>6</v>
      </c>
      <c r="J28" s="36"/>
      <c r="K28" s="80">
        <v>299</v>
      </c>
      <c r="L28" s="65">
        <v>130</v>
      </c>
      <c r="M28" s="62">
        <f t="shared" si="1"/>
        <v>429</v>
      </c>
      <c r="N28" s="67">
        <v>1</v>
      </c>
      <c r="O28" s="36"/>
      <c r="P28" s="68">
        <f t="shared" si="2"/>
        <v>569</v>
      </c>
      <c r="Q28" s="153">
        <f t="shared" si="2"/>
        <v>290</v>
      </c>
      <c r="R28" s="70">
        <f t="shared" si="3"/>
        <v>859</v>
      </c>
      <c r="S28" s="71">
        <f>H28+N28</f>
        <v>1</v>
      </c>
      <c r="T28" s="75">
        <f>RANK(R28,(R28,R7,R8,R9,R10,R11,R12,R13,R14,R15,R17,R18,R19,R20,R21,R22,R23,R24,R25,R26,R27))+1</f>
        <v>5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12:S13 S7 S20 S18 S24:S25 S9">
    <cfRule type="cellIs" priority="1" dxfId="0" operator="greaterThanOrEqual" stopIfTrue="1">
      <formula>1</formula>
    </cfRule>
  </conditionalFormatting>
  <conditionalFormatting sqref="S22 S27">
    <cfRule type="cellIs" priority="2" dxfId="1" operator="greaterThanOrEqual" stopIfTrue="1">
      <formula>1</formula>
    </cfRule>
  </conditionalFormatting>
  <conditionalFormatting sqref="F7:F28 L7:L28">
    <cfRule type="cellIs" priority="3" dxfId="1" operator="lessThan" stopIfTrue="1">
      <formula>125</formula>
    </cfRule>
    <cfRule type="cellIs" priority="4" dxfId="2" operator="between" stopIfTrue="1">
      <formula>125</formula>
      <formula>149</formula>
    </cfRule>
    <cfRule type="cellIs" priority="5" dxfId="3" operator="greaterThanOrEqual" stopIfTrue="1">
      <formula>150</formula>
    </cfRule>
  </conditionalFormatting>
  <conditionalFormatting sqref="E7:E28 K7:K28">
    <cfRule type="cellIs" priority="6" dxfId="1" operator="lessThan" stopIfTrue="1">
      <formula>275</formula>
    </cfRule>
    <cfRule type="cellIs" priority="7" dxfId="2" operator="between" stopIfTrue="1">
      <formula>275</formula>
      <formula>299</formula>
    </cfRule>
    <cfRule type="cellIs" priority="8" dxfId="3" operator="greaterThanOrEqual" stopIfTrue="1">
      <formula>300</formula>
    </cfRule>
  </conditionalFormatting>
  <conditionalFormatting sqref="G7:G10 M7:M9 M11:M13 M15:M16 M18:M20 M22:M25 M27">
    <cfRule type="cellIs" priority="9" dxfId="0" operator="lessThan" stopIfTrue="1">
      <formula>400</formula>
    </cfRule>
    <cfRule type="cellIs" priority="10" dxfId="2" operator="between" stopIfTrue="1">
      <formula>400</formula>
      <formula>449</formula>
    </cfRule>
    <cfRule type="cellIs" priority="11" dxfId="3" operator="greaterThan" stopIfTrue="1">
      <formula>450</formula>
    </cfRule>
  </conditionalFormatting>
  <conditionalFormatting sqref="R7:R9 R11:R13 R15:R16 R18:R20 R22:R25 R27">
    <cfRule type="cellIs" priority="12" dxfId="0" operator="lessThan" stopIfTrue="1">
      <formula>800</formula>
    </cfRule>
    <cfRule type="cellIs" priority="13" dxfId="2" operator="between" stopIfTrue="1">
      <formula>800</formula>
      <formula>899</formula>
    </cfRule>
    <cfRule type="cellIs" priority="14" dxfId="3" operator="greaterThanOrEqual" stopIfTrue="1">
      <formula>900</formula>
    </cfRule>
  </conditionalFormatting>
  <conditionalFormatting sqref="P7:P9 P11:P13 P15:P16 P18:P20 P22:P25 P27">
    <cfRule type="cellIs" priority="15" dxfId="0" operator="lessThan" stopIfTrue="1">
      <formula>550</formula>
    </cfRule>
    <cfRule type="cellIs" priority="16" dxfId="2" operator="between" stopIfTrue="1">
      <formula>550</formula>
      <formula>599</formula>
    </cfRule>
    <cfRule type="cellIs" priority="17" dxfId="3" operator="greaterThanOrEqual" stopIfTrue="1">
      <formula>600</formula>
    </cfRule>
  </conditionalFormatting>
  <conditionalFormatting sqref="Q7:Q9 Q11:Q13 Q15:Q16 Q18:Q20 Q22:Q25 Q27">
    <cfRule type="cellIs" priority="18" dxfId="0" operator="lessThan" stopIfTrue="1">
      <formula>250</formula>
    </cfRule>
    <cfRule type="cellIs" priority="19" dxfId="2" operator="between" stopIfTrue="1">
      <formula>250</formula>
      <formula>299</formula>
    </cfRule>
    <cfRule type="cellIs" priority="20" dxfId="3" operator="greaterThanOrEqual" stopIfTrue="1">
      <formula>300</formula>
    </cfRule>
  </conditionalFormatting>
  <conditionalFormatting sqref="I7:I28">
    <cfRule type="cellIs" priority="21" dxfId="2" operator="between" stopIfTrue="1">
      <formula>1</formula>
      <formula>6</formula>
    </cfRule>
    <cfRule type="cellIs" priority="22" dxfId="1" operator="greaterThanOrEqual" stopIfTrue="1">
      <formula>7</formula>
    </cfRule>
  </conditionalFormatting>
  <conditionalFormatting sqref="G11:G25 G27:G28 M10 M14 M17 M21 M26 M28">
    <cfRule type="cellIs" priority="23" dxfId="1" operator="lessThan" stopIfTrue="1">
      <formula>400</formula>
    </cfRule>
    <cfRule type="cellIs" priority="24" dxfId="2" operator="between" stopIfTrue="1">
      <formula>400</formula>
      <formula>449</formula>
    </cfRule>
    <cfRule type="cellIs" priority="25" dxfId="3" operator="greaterThan" stopIfTrue="1">
      <formula>450</formula>
    </cfRule>
  </conditionalFormatting>
  <conditionalFormatting sqref="T7:T28">
    <cfRule type="cellIs" priority="26" dxfId="2" operator="between" stopIfTrue="1">
      <formula>1</formula>
      <formula>3</formula>
    </cfRule>
    <cfRule type="cellIs" priority="27" dxfId="1" operator="between" stopIfTrue="1">
      <formula>4</formula>
      <formula>6</formula>
    </cfRule>
    <cfRule type="cellIs" priority="28" dxfId="0" operator="greaterThan" stopIfTrue="1">
      <formula>6</formula>
    </cfRule>
  </conditionalFormatting>
  <conditionalFormatting sqref="R10 R14 R17 R21 R26 R28">
    <cfRule type="cellIs" priority="29" dxfId="1" operator="lessThan" stopIfTrue="1">
      <formula>800</formula>
    </cfRule>
    <cfRule type="cellIs" priority="30" dxfId="2" operator="between" stopIfTrue="1">
      <formula>800</formula>
      <formula>899</formula>
    </cfRule>
    <cfRule type="cellIs" priority="31" dxfId="3" operator="greaterThanOrEqual" stopIfTrue="1">
      <formula>900</formula>
    </cfRule>
  </conditionalFormatting>
  <conditionalFormatting sqref="Q10 Q14 Q17 Q21 Q26 Q28">
    <cfRule type="cellIs" priority="32" dxfId="1" operator="lessThan" stopIfTrue="1">
      <formula>250</formula>
    </cfRule>
    <cfRule type="cellIs" priority="33" dxfId="2" operator="between" stopIfTrue="1">
      <formula>250</formula>
      <formula>299</formula>
    </cfRule>
    <cfRule type="cellIs" priority="34" dxfId="3" operator="greaterThanOrEqual" stopIfTrue="1">
      <formula>300</formula>
    </cfRule>
  </conditionalFormatting>
  <conditionalFormatting sqref="P10 P14 P17 P21 P26 P28">
    <cfRule type="cellIs" priority="35" dxfId="1" operator="lessThan" stopIfTrue="1">
      <formula>550</formula>
    </cfRule>
    <cfRule type="cellIs" priority="36" dxfId="2" operator="between" stopIfTrue="1">
      <formula>550</formula>
      <formula>599</formula>
    </cfRule>
    <cfRule type="cellIs" priority="37" dxfId="3" operator="greaterThanOrEqual" stopIfTrue="1">
      <formula>600</formula>
    </cfRule>
  </conditionalFormatting>
  <conditionalFormatting sqref="S10 S28 S17 S21 S26 S14">
    <cfRule type="cellIs" priority="38" dxfId="1" operator="greaterThanOrEqual" stopIfTrue="1">
      <formula>1</formula>
    </cfRule>
    <cfRule type="cellIs" priority="39" dxfId="4" operator="lessThan" stopIfTrue="1">
      <formula>1</formula>
    </cfRule>
  </conditionalFormatting>
  <conditionalFormatting sqref="G26">
    <cfRule type="cellIs" priority="40" dxfId="1" operator="lessThan" stopIfTrue="1">
      <formula>400</formula>
    </cfRule>
    <cfRule type="cellIs" priority="41" dxfId="2" operator="between" stopIfTrue="1">
      <formula>400</formula>
      <formula>449</formula>
    </cfRule>
    <cfRule type="cellIs" priority="42" dxfId="3" operator="greaterThanOrEqual" stopIfTrue="1">
      <formula>450</formula>
    </cfRule>
  </conditionalFormatting>
  <printOptions/>
  <pageMargins left="0.61" right="0.5905511811023623" top="0.3937007874015748" bottom="0.5905511811023623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N22" sqref="N22"/>
    </sheetView>
  </sheetViews>
  <sheetFormatPr defaultColWidth="11.421875" defaultRowHeight="12.75"/>
  <cols>
    <col min="1" max="1" width="3.28125" style="5" customWidth="1"/>
    <col min="2" max="2" width="23.28125" style="4" customWidth="1"/>
    <col min="3" max="3" width="19.8515625" style="4" customWidth="1"/>
    <col min="4" max="4" width="4.57421875" style="5" customWidth="1"/>
    <col min="5" max="7" width="5.8515625" style="5" customWidth="1"/>
    <col min="8" max="9" width="3.8515625" style="5" customWidth="1"/>
    <col min="10" max="10" width="0.9921875" style="5" customWidth="1"/>
    <col min="11" max="13" width="5.8515625" style="5" customWidth="1"/>
    <col min="14" max="14" width="3.8515625" style="5" customWidth="1"/>
    <col min="15" max="15" width="0.9921875" style="5" customWidth="1"/>
    <col min="16" max="18" width="8.421875" style="5" customWidth="1"/>
    <col min="19" max="19" width="4.57421875" style="5" customWidth="1"/>
    <col min="20" max="20" width="4.7109375" style="5" customWidth="1"/>
    <col min="21" max="16384" width="11.421875" style="4" customWidth="1"/>
  </cols>
  <sheetData>
    <row r="1" spans="1:21" ht="24" customHeight="1">
      <c r="A1" s="73" t="s">
        <v>15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ht="15.75" customHeight="1"/>
    <row r="3" spans="1:14" s="7" customFormat="1" ht="15.75" customHeight="1">
      <c r="A3" s="6" t="s">
        <v>21</v>
      </c>
      <c r="D3" s="105" t="s">
        <v>129</v>
      </c>
      <c r="E3" s="8"/>
      <c r="F3" s="8"/>
      <c r="G3" s="8"/>
      <c r="H3" s="8"/>
      <c r="I3" s="8"/>
      <c r="J3" s="8"/>
      <c r="K3" s="6" t="s">
        <v>16</v>
      </c>
      <c r="L3" s="8"/>
      <c r="M3" s="8"/>
      <c r="N3" s="8"/>
    </row>
    <row r="4" ht="15.75" customHeight="1"/>
    <row r="5" spans="1:20" s="7" customFormat="1" ht="18.75" customHeight="1">
      <c r="A5" s="9" t="s">
        <v>29</v>
      </c>
      <c r="B5" s="10"/>
      <c r="C5" s="11"/>
      <c r="D5" s="12" t="s">
        <v>127</v>
      </c>
      <c r="E5" s="13"/>
      <c r="F5" s="13"/>
      <c r="G5" s="13"/>
      <c r="H5" s="13"/>
      <c r="I5" s="14"/>
      <c r="J5" s="15"/>
      <c r="K5" s="12" t="s">
        <v>24</v>
      </c>
      <c r="L5" s="13"/>
      <c r="M5" s="13"/>
      <c r="N5" s="16"/>
      <c r="O5" s="17"/>
      <c r="P5" s="12" t="s">
        <v>2</v>
      </c>
      <c r="Q5" s="13"/>
      <c r="R5" s="13"/>
      <c r="S5" s="13"/>
      <c r="T5" s="16"/>
    </row>
    <row r="6" spans="1:20" s="26" customFormat="1" ht="18.75" customHeight="1">
      <c r="A6" s="18" t="s">
        <v>3</v>
      </c>
      <c r="B6" s="19" t="s">
        <v>4</v>
      </c>
      <c r="C6" s="20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4"/>
      <c r="K6" s="22" t="s">
        <v>7</v>
      </c>
      <c r="L6" s="22" t="s">
        <v>8</v>
      </c>
      <c r="M6" s="22" t="s">
        <v>9</v>
      </c>
      <c r="N6" s="23" t="s">
        <v>10</v>
      </c>
      <c r="O6" s="24"/>
      <c r="P6" s="25" t="s">
        <v>7</v>
      </c>
      <c r="Q6" s="22" t="s">
        <v>12</v>
      </c>
      <c r="R6" s="22" t="s">
        <v>13</v>
      </c>
      <c r="S6" s="22" t="s">
        <v>10</v>
      </c>
      <c r="T6" s="23" t="s">
        <v>14</v>
      </c>
    </row>
    <row r="7" spans="1:20" s="7" customFormat="1" ht="18.75" customHeight="1">
      <c r="A7" s="27">
        <v>159</v>
      </c>
      <c r="B7" s="28" t="s">
        <v>347</v>
      </c>
      <c r="C7" s="29" t="s">
        <v>345</v>
      </c>
      <c r="D7" s="30">
        <v>0.375</v>
      </c>
      <c r="E7" s="31">
        <v>252</v>
      </c>
      <c r="F7" s="32">
        <v>110</v>
      </c>
      <c r="G7" s="33">
        <f>SUM(E7:F7)</f>
        <v>362</v>
      </c>
      <c r="H7" s="34">
        <v>9</v>
      </c>
      <c r="I7" s="35">
        <f>RANK(G7,(G7,G8,G9,G10,G11,G12,G13,G14,G15,G16,G17,G18,G19,G20,G21,G22,G23,G24,G25,G26,G27,G28))</f>
        <v>22</v>
      </c>
      <c r="J7" s="36"/>
      <c r="K7" s="31"/>
      <c r="L7" s="32"/>
      <c r="M7" s="33">
        <f>SUM(K7:L7)</f>
        <v>0</v>
      </c>
      <c r="N7" s="34"/>
      <c r="O7" s="36"/>
      <c r="P7" s="77">
        <f>SUM(E7,K7)</f>
        <v>252</v>
      </c>
      <c r="Q7" s="78">
        <f>SUM(F7,L7)</f>
        <v>110</v>
      </c>
      <c r="R7" s="39">
        <f>SUM(P7:Q7)</f>
        <v>362</v>
      </c>
      <c r="S7" s="40">
        <f>H7+N7</f>
        <v>9</v>
      </c>
      <c r="T7" s="41">
        <f>RANK(R7,(R7,R8,R9,R10,R11,R12,R13,R14,R16,R17,R18,R19,R20,R21,R22,R23,R24,R25,R26,R27,R28))</f>
        <v>21</v>
      </c>
    </row>
    <row r="8" spans="1:20" ht="18.75" customHeight="1">
      <c r="A8" s="42">
        <v>160</v>
      </c>
      <c r="B8" s="43" t="s">
        <v>293</v>
      </c>
      <c r="C8" s="44" t="s">
        <v>280</v>
      </c>
      <c r="D8" s="30"/>
      <c r="E8" s="31">
        <v>264</v>
      </c>
      <c r="F8" s="32">
        <v>137</v>
      </c>
      <c r="G8" s="33">
        <f aca="true" t="shared" si="0" ref="G8:G28">SUM(E8:F8)</f>
        <v>401</v>
      </c>
      <c r="H8" s="34">
        <v>7</v>
      </c>
      <c r="I8" s="35">
        <f>RANK(G8,(G8,G9,G10,G11,G12,G13,G14,G15,G16,G17,G18,G19,G20,G21,G22,G23,G24,G25,G26,G27,G28,G7))</f>
        <v>12</v>
      </c>
      <c r="J8" s="46"/>
      <c r="K8" s="31"/>
      <c r="L8" s="32"/>
      <c r="M8" s="33">
        <f aca="true" t="shared" si="1" ref="M8:M28">SUM(K8:L8)</f>
        <v>0</v>
      </c>
      <c r="N8" s="34"/>
      <c r="O8" s="47"/>
      <c r="P8" s="48">
        <f aca="true" t="shared" si="2" ref="P8:Q28">SUM(E8,K8)</f>
        <v>264</v>
      </c>
      <c r="Q8" s="38">
        <f t="shared" si="2"/>
        <v>137</v>
      </c>
      <c r="R8" s="39">
        <f aca="true" t="shared" si="3" ref="R8:R28">SUM(P8:Q8)</f>
        <v>401</v>
      </c>
      <c r="S8" s="40">
        <f>H8+N8</f>
        <v>7</v>
      </c>
      <c r="T8" s="41">
        <f>RANK(R8,(R8,R9,R10,R11,R12,R13,R14,R15,R17,R18,R19,R20,R21,R22,R23,R24,R25,R26,R27,R28,R7))</f>
        <v>11</v>
      </c>
    </row>
    <row r="9" spans="1:20" ht="18.75" customHeight="1">
      <c r="A9" s="42">
        <v>161</v>
      </c>
      <c r="B9" s="43" t="s">
        <v>316</v>
      </c>
      <c r="C9" s="49" t="s">
        <v>317</v>
      </c>
      <c r="D9" s="30">
        <v>0.40625</v>
      </c>
      <c r="E9" s="31">
        <v>269</v>
      </c>
      <c r="F9" s="32">
        <v>111</v>
      </c>
      <c r="G9" s="33">
        <f t="shared" si="0"/>
        <v>380</v>
      </c>
      <c r="H9" s="34">
        <v>7</v>
      </c>
      <c r="I9" s="35">
        <f>RANK(G9,(G9,G10,G11,G12,G13,G14,G15,G16,G17,G18,G19,G20,G21,G22,G23,G24,G25,G26,G27,G28,G7,G8))</f>
        <v>19</v>
      </c>
      <c r="J9" s="46"/>
      <c r="K9" s="31"/>
      <c r="L9" s="32"/>
      <c r="M9" s="33">
        <f t="shared" si="1"/>
        <v>0</v>
      </c>
      <c r="N9" s="34"/>
      <c r="O9" s="46"/>
      <c r="P9" s="48">
        <f t="shared" si="2"/>
        <v>269</v>
      </c>
      <c r="Q9" s="38">
        <f t="shared" si="2"/>
        <v>111</v>
      </c>
      <c r="R9" s="39">
        <f t="shared" si="3"/>
        <v>380</v>
      </c>
      <c r="S9" s="40">
        <f>H9+N9</f>
        <v>7</v>
      </c>
      <c r="T9" s="50">
        <f>RANK(R9,(R9,R10,R11,R12,R13,R14,R15,R17,R18,R19,R20,R21,R22,R23,R24,R25,R26,R27,R28,R7,R8))</f>
        <v>18</v>
      </c>
    </row>
    <row r="10" spans="1:20" ht="18.75" customHeight="1">
      <c r="A10" s="42">
        <v>162</v>
      </c>
      <c r="B10" s="43" t="s">
        <v>255</v>
      </c>
      <c r="C10" s="44" t="s">
        <v>234</v>
      </c>
      <c r="D10" s="30"/>
      <c r="E10" s="31">
        <v>264</v>
      </c>
      <c r="F10" s="32">
        <v>144</v>
      </c>
      <c r="G10" s="33">
        <f t="shared" si="0"/>
        <v>408</v>
      </c>
      <c r="H10" s="34">
        <v>3</v>
      </c>
      <c r="I10" s="35">
        <f>RANK(G10,(G10,G11,G12,G13,G14,G15,G16,G17,G18,G19,G20,G21,G22,G23,G24,G25,G26,G27,G28,G7,G8,G9))</f>
        <v>7</v>
      </c>
      <c r="J10" s="46"/>
      <c r="K10" s="31"/>
      <c r="L10" s="32"/>
      <c r="M10" s="33">
        <f t="shared" si="1"/>
        <v>0</v>
      </c>
      <c r="N10" s="40"/>
      <c r="O10" s="47"/>
      <c r="P10" s="48">
        <f t="shared" si="2"/>
        <v>264</v>
      </c>
      <c r="Q10" s="38">
        <f t="shared" si="2"/>
        <v>144</v>
      </c>
      <c r="R10" s="39">
        <f t="shared" si="3"/>
        <v>408</v>
      </c>
      <c r="S10" s="34"/>
      <c r="T10" s="41">
        <f>RANK(R10,(R10,R11,R12,R13,R14,R15,R16,R17,R18,R19,R20,R21,R22,R23,R24,R25,R26,R27,R28,R7,R8,R9))</f>
        <v>7</v>
      </c>
    </row>
    <row r="11" spans="1:20" ht="18.75" customHeight="1">
      <c r="A11" s="42">
        <v>163</v>
      </c>
      <c r="B11" s="43" t="s">
        <v>253</v>
      </c>
      <c r="C11" s="44" t="s">
        <v>240</v>
      </c>
      <c r="D11" s="30">
        <v>0.4375</v>
      </c>
      <c r="E11" s="31">
        <v>275</v>
      </c>
      <c r="F11" s="32">
        <v>129</v>
      </c>
      <c r="G11" s="33">
        <f t="shared" si="0"/>
        <v>404</v>
      </c>
      <c r="H11" s="34">
        <v>4</v>
      </c>
      <c r="I11" s="35">
        <f>RANK(G11,(G11,G12,G13,G14,G15,G16,G17,G18,G19,G20,G21,G22,G23,G24,G25,G26,G27,G28,G7,G8,G9,G10))</f>
        <v>10</v>
      </c>
      <c r="J11" s="46"/>
      <c r="K11" s="31"/>
      <c r="L11" s="32"/>
      <c r="M11" s="33">
        <f t="shared" si="1"/>
        <v>0</v>
      </c>
      <c r="N11" s="40"/>
      <c r="O11" s="47"/>
      <c r="P11" s="48">
        <f t="shared" si="2"/>
        <v>275</v>
      </c>
      <c r="Q11" s="38">
        <f t="shared" si="2"/>
        <v>129</v>
      </c>
      <c r="R11" s="39">
        <f t="shared" si="3"/>
        <v>404</v>
      </c>
      <c r="S11" s="40"/>
      <c r="T11" s="41">
        <f>RANK(R11,(R11,R12,R13,R14,R15,R17,R18,R19,R20,R21,R22,R23,R24,R25,R26,R27,R28,R7,R8,R9,R10))</f>
        <v>9</v>
      </c>
    </row>
    <row r="12" spans="1:20" ht="18.75" customHeight="1">
      <c r="A12" s="42">
        <v>164</v>
      </c>
      <c r="B12" s="43" t="s">
        <v>348</v>
      </c>
      <c r="C12" s="44" t="s">
        <v>36</v>
      </c>
      <c r="D12" s="30"/>
      <c r="E12" s="31">
        <v>297</v>
      </c>
      <c r="F12" s="32">
        <v>122</v>
      </c>
      <c r="G12" s="33">
        <f t="shared" si="0"/>
        <v>419</v>
      </c>
      <c r="H12" s="34">
        <v>3</v>
      </c>
      <c r="I12" s="35">
        <f>RANK(G12,(G12,G13,G14,G15,G16,G17,G18,G19,G20,G21,G22,G23,G24,G25,G26,G27,G28,G7,G8,G9,G10,G11))</f>
        <v>6</v>
      </c>
      <c r="J12" s="46"/>
      <c r="K12" s="32">
        <v>278</v>
      </c>
      <c r="L12" s="32">
        <v>107</v>
      </c>
      <c r="M12" s="163">
        <f t="shared" si="1"/>
        <v>385</v>
      </c>
      <c r="N12" s="34">
        <v>7</v>
      </c>
      <c r="O12" s="47"/>
      <c r="P12" s="48">
        <f t="shared" si="2"/>
        <v>575</v>
      </c>
      <c r="Q12" s="38">
        <f t="shared" si="2"/>
        <v>229</v>
      </c>
      <c r="R12" s="39">
        <f t="shared" si="3"/>
        <v>804</v>
      </c>
      <c r="S12" s="34">
        <f>H12+N12</f>
        <v>10</v>
      </c>
      <c r="T12" s="50">
        <f>RANK(R12,(R12,R13,R14,R15,R16,R17,R18,R19,R20,R21,R22,R23,R24,R25,R26,R27,R28,R7,R8,R9,R10,R11))</f>
        <v>6</v>
      </c>
    </row>
    <row r="13" spans="1:20" ht="18.75" customHeight="1">
      <c r="A13" s="42">
        <v>165</v>
      </c>
      <c r="B13" s="43" t="s">
        <v>191</v>
      </c>
      <c r="C13" s="44" t="s">
        <v>148</v>
      </c>
      <c r="D13" s="51">
        <v>0.46875</v>
      </c>
      <c r="E13" s="31">
        <v>272</v>
      </c>
      <c r="F13" s="32">
        <v>115</v>
      </c>
      <c r="G13" s="33">
        <f t="shared" si="0"/>
        <v>387</v>
      </c>
      <c r="H13" s="34">
        <v>8</v>
      </c>
      <c r="I13" s="35">
        <f>RANK(G13,(G13,G14,G15,G16,G17,G18,G19,G20,G21,G22,G23,G24,G25,G26,G27,G28,G7,G8,G9,G10,G11,G12))</f>
        <v>16</v>
      </c>
      <c r="J13" s="46"/>
      <c r="K13" s="31"/>
      <c r="L13" s="32"/>
      <c r="M13" s="33">
        <f t="shared" si="1"/>
        <v>0</v>
      </c>
      <c r="N13" s="40"/>
      <c r="O13" s="47"/>
      <c r="P13" s="48">
        <f t="shared" si="2"/>
        <v>272</v>
      </c>
      <c r="Q13" s="38">
        <f t="shared" si="2"/>
        <v>115</v>
      </c>
      <c r="R13" s="39">
        <f t="shared" si="3"/>
        <v>387</v>
      </c>
      <c r="S13" s="40">
        <f>H13+N13</f>
        <v>8</v>
      </c>
      <c r="T13" s="41">
        <f>RANK(R13,(R13,R14,R15,R17,R18,R19,R20,R21,R22,R23,R24,R25,R26,R27,R28,R7,R8,R9,R10,R11,R12))</f>
        <v>15</v>
      </c>
    </row>
    <row r="14" spans="1:20" ht="18.75" customHeight="1">
      <c r="A14" s="42">
        <v>166</v>
      </c>
      <c r="B14" s="149" t="s">
        <v>374</v>
      </c>
      <c r="C14" s="52" t="s">
        <v>373</v>
      </c>
      <c r="D14" s="30"/>
      <c r="E14" s="31">
        <v>273</v>
      </c>
      <c r="F14" s="32">
        <v>112</v>
      </c>
      <c r="G14" s="33">
        <f t="shared" si="0"/>
        <v>385</v>
      </c>
      <c r="H14" s="34">
        <v>5</v>
      </c>
      <c r="I14" s="35">
        <f>RANK(G14,(G14,G15,G16,G17,G18,G19,G20,G21,G22,G23,G24,G25,G26,G27,G28,G7,G8,G9,G10,G11,G12,G13))</f>
        <v>17</v>
      </c>
      <c r="J14" s="46"/>
      <c r="K14" s="31"/>
      <c r="L14" s="32"/>
      <c r="M14" s="33">
        <f t="shared" si="1"/>
        <v>0</v>
      </c>
      <c r="N14" s="34"/>
      <c r="O14" s="46"/>
      <c r="P14" s="48">
        <f t="shared" si="2"/>
        <v>273</v>
      </c>
      <c r="Q14" s="38">
        <f t="shared" si="2"/>
        <v>112</v>
      </c>
      <c r="R14" s="39">
        <f t="shared" si="3"/>
        <v>385</v>
      </c>
      <c r="S14" s="40"/>
      <c r="T14" s="41">
        <f>RANK(R14,(R14,R15,R17,R18,R19,R20,R21,R22,R23,R24,R25,R26,R27,R28,R7,R8,R9,R10,R11,R12,R13))</f>
        <v>16</v>
      </c>
    </row>
    <row r="15" spans="1:20" ht="18.75" customHeight="1">
      <c r="A15" s="42">
        <v>167</v>
      </c>
      <c r="B15" s="43" t="s">
        <v>195</v>
      </c>
      <c r="C15" s="52" t="s">
        <v>194</v>
      </c>
      <c r="D15" s="30">
        <v>0.5</v>
      </c>
      <c r="E15" s="31">
        <v>289</v>
      </c>
      <c r="F15" s="32">
        <v>113</v>
      </c>
      <c r="G15" s="33">
        <f t="shared" si="0"/>
        <v>402</v>
      </c>
      <c r="H15" s="34">
        <v>8</v>
      </c>
      <c r="I15" s="35">
        <f>RANK(G15,(G15,G16,G17,G18,G19,G20,G21,G22,G23,G24,G25,G26,G27,G28,G7,G8,G9,G10,G11,G12,G13,G14))</f>
        <v>11</v>
      </c>
      <c r="J15" s="46"/>
      <c r="K15" s="31"/>
      <c r="L15" s="32"/>
      <c r="M15" s="33">
        <f t="shared" si="1"/>
        <v>0</v>
      </c>
      <c r="N15" s="34"/>
      <c r="O15" s="47"/>
      <c r="P15" s="48">
        <f t="shared" si="2"/>
        <v>289</v>
      </c>
      <c r="Q15" s="38">
        <f t="shared" si="2"/>
        <v>113</v>
      </c>
      <c r="R15" s="39">
        <f t="shared" si="3"/>
        <v>402</v>
      </c>
      <c r="S15" s="34"/>
      <c r="T15" s="41">
        <f>RANK(R15,(R15,R17,R18,R19,R20,R21,R22,R23,R24,R25,R26,R27,R28,R7,R8,R9,R10,R11,R12,R13,R14))</f>
        <v>10</v>
      </c>
    </row>
    <row r="16" spans="1:20" ht="18.75" customHeight="1">
      <c r="A16" s="42">
        <v>168</v>
      </c>
      <c r="B16" s="43" t="s">
        <v>215</v>
      </c>
      <c r="C16" s="44" t="s">
        <v>204</v>
      </c>
      <c r="D16" s="30"/>
      <c r="E16" s="31">
        <v>303</v>
      </c>
      <c r="F16" s="32">
        <v>129</v>
      </c>
      <c r="G16" s="33">
        <f t="shared" si="0"/>
        <v>432</v>
      </c>
      <c r="H16" s="34">
        <v>6</v>
      </c>
      <c r="I16" s="35">
        <f>RANK(G16,(G16,G17,G18,G19,G20,G21,G22,G23,G24,G25,G26,G27,G28,G7,G8,G9,G10,G11,G12,G13,G14,G15))</f>
        <v>3</v>
      </c>
      <c r="J16" s="46"/>
      <c r="K16" s="31">
        <v>283</v>
      </c>
      <c r="L16" s="32">
        <v>100</v>
      </c>
      <c r="M16" s="33">
        <f t="shared" si="1"/>
        <v>383</v>
      </c>
      <c r="N16" s="34">
        <v>8</v>
      </c>
      <c r="O16" s="47"/>
      <c r="P16" s="48">
        <f t="shared" si="2"/>
        <v>586</v>
      </c>
      <c r="Q16" s="38">
        <f t="shared" si="2"/>
        <v>229</v>
      </c>
      <c r="R16" s="39">
        <f t="shared" si="3"/>
        <v>815</v>
      </c>
      <c r="S16" s="34">
        <f>H16+N16</f>
        <v>14</v>
      </c>
      <c r="T16" s="50">
        <f>RANK(R16,(R16,R17,R18,R19,R20,R21,R22,R23,R24,R25,R26,R27,R28,R7,R8,R9,R10,R11,R12,R13,R14,R15))</f>
        <v>5</v>
      </c>
    </row>
    <row r="17" spans="1:20" ht="18.75" customHeight="1">
      <c r="A17" s="42">
        <v>169</v>
      </c>
      <c r="B17" s="43" t="s">
        <v>318</v>
      </c>
      <c r="C17" s="44" t="s">
        <v>136</v>
      </c>
      <c r="D17" s="30">
        <v>0.53125</v>
      </c>
      <c r="E17" s="31">
        <v>279</v>
      </c>
      <c r="F17" s="32">
        <v>141</v>
      </c>
      <c r="G17" s="33">
        <f t="shared" si="0"/>
        <v>420</v>
      </c>
      <c r="H17" s="34">
        <v>3</v>
      </c>
      <c r="I17" s="35">
        <f>RANK(G17,(G17,G18,G19,G20,G21,G22,G23,G24,G25,G26,G27,G28,G7,G8,G9,G10,G11,G12,G13,G14,G15,G16))</f>
        <v>5</v>
      </c>
      <c r="J17" s="46"/>
      <c r="K17" s="31">
        <v>288</v>
      </c>
      <c r="L17" s="32">
        <v>131</v>
      </c>
      <c r="M17" s="33">
        <f t="shared" si="1"/>
        <v>419</v>
      </c>
      <c r="N17" s="34">
        <v>4</v>
      </c>
      <c r="O17" s="47"/>
      <c r="P17" s="48">
        <f t="shared" si="2"/>
        <v>567</v>
      </c>
      <c r="Q17" s="38">
        <f t="shared" si="2"/>
        <v>272</v>
      </c>
      <c r="R17" s="39">
        <f t="shared" si="3"/>
        <v>839</v>
      </c>
      <c r="S17" s="40">
        <f>H17+N17</f>
        <v>7</v>
      </c>
      <c r="T17" s="50">
        <f>RANK(R17,(R17,R18,R19,R20,R21,R22,R23,R24,R25,R26,R27,R28,R7,R8,R9,R10,R11,R12,R13,R14,R15,R16))</f>
        <v>4</v>
      </c>
    </row>
    <row r="18" spans="1:20" ht="18.75" customHeight="1">
      <c r="A18" s="42">
        <v>170</v>
      </c>
      <c r="B18" s="43" t="s">
        <v>256</v>
      </c>
      <c r="C18" s="52" t="s">
        <v>257</v>
      </c>
      <c r="D18" s="30"/>
      <c r="E18" s="31">
        <v>264</v>
      </c>
      <c r="F18" s="32">
        <v>131</v>
      </c>
      <c r="G18" s="33">
        <f t="shared" si="0"/>
        <v>395</v>
      </c>
      <c r="H18" s="34">
        <v>9</v>
      </c>
      <c r="I18" s="35">
        <f>RANK(G18,(G18,G19,G20,G21,G22,G23,G24,G25,G26,G27,G28,G7,G8,G9,G10,G11,G12,G13,G14,G15,G16,G17))</f>
        <v>13</v>
      </c>
      <c r="J18" s="46"/>
      <c r="K18" s="31"/>
      <c r="L18" s="32"/>
      <c r="M18" s="33">
        <f t="shared" si="1"/>
        <v>0</v>
      </c>
      <c r="N18" s="54"/>
      <c r="O18" s="55"/>
      <c r="P18" s="48">
        <f t="shared" si="2"/>
        <v>264</v>
      </c>
      <c r="Q18" s="38">
        <f t="shared" si="2"/>
        <v>131</v>
      </c>
      <c r="R18" s="39">
        <f t="shared" si="3"/>
        <v>395</v>
      </c>
      <c r="S18" s="40"/>
      <c r="T18" s="41">
        <f>RANK(R18,(R18,R19,R20,R21,R22,R23,R24,R25,R26,R27,R28,R7,R8,R9,R10,R11,R12,R13,R14,R15,R17))</f>
        <v>12</v>
      </c>
    </row>
    <row r="19" spans="1:20" ht="18.75" customHeight="1">
      <c r="A19" s="42">
        <v>171</v>
      </c>
      <c r="B19" s="43" t="s">
        <v>254</v>
      </c>
      <c r="C19" s="52" t="s">
        <v>164</v>
      </c>
      <c r="D19" s="30">
        <v>0.5625</v>
      </c>
      <c r="E19" s="31">
        <v>300</v>
      </c>
      <c r="F19" s="32">
        <v>105</v>
      </c>
      <c r="G19" s="33">
        <f t="shared" si="0"/>
        <v>405</v>
      </c>
      <c r="H19" s="34">
        <v>7</v>
      </c>
      <c r="I19" s="35">
        <f>RANK(G19,(G19,G20,G21,G22,G23,G24,G25,G26,G27,G28,G7,G8,G9,G10,G11,G12,G13,G14,G15,G16,G17,G18))</f>
        <v>9</v>
      </c>
      <c r="J19" s="46"/>
      <c r="K19" s="31"/>
      <c r="L19" s="32"/>
      <c r="M19" s="33">
        <f t="shared" si="1"/>
        <v>0</v>
      </c>
      <c r="N19" s="34"/>
      <c r="O19" s="47"/>
      <c r="P19" s="48">
        <f t="shared" si="2"/>
        <v>300</v>
      </c>
      <c r="Q19" s="38">
        <f t="shared" si="2"/>
        <v>105</v>
      </c>
      <c r="R19" s="39">
        <f t="shared" si="3"/>
        <v>405</v>
      </c>
      <c r="S19" s="34"/>
      <c r="T19" s="50">
        <f>RANK(R19,(R19,R20,R21,R22,R23,R24,R25,R26,R27,R28,R7,R8,R9,R10,R11,R12,R13,R14,R15,R17,R18))</f>
        <v>8</v>
      </c>
    </row>
    <row r="20" spans="1:20" ht="18.75" customHeight="1">
      <c r="A20" s="42">
        <v>172</v>
      </c>
      <c r="B20" s="56" t="s">
        <v>349</v>
      </c>
      <c r="C20" s="44" t="s">
        <v>350</v>
      </c>
      <c r="D20" s="30"/>
      <c r="E20" s="31">
        <v>264</v>
      </c>
      <c r="F20" s="32">
        <v>115</v>
      </c>
      <c r="G20" s="33">
        <f t="shared" si="0"/>
        <v>379</v>
      </c>
      <c r="H20" s="34">
        <v>7</v>
      </c>
      <c r="I20" s="35">
        <f>RANK(G20,(G20,G21,G22,G23,G24,G25,G26,G27,G28,G7,G8,G9,G10,G11,G12,G13,G14,G15,G16,G17,G18,G19))</f>
        <v>20</v>
      </c>
      <c r="J20" s="46"/>
      <c r="K20" s="31"/>
      <c r="L20" s="32"/>
      <c r="M20" s="33">
        <f t="shared" si="1"/>
        <v>0</v>
      </c>
      <c r="N20" s="40"/>
      <c r="O20" s="47"/>
      <c r="P20" s="48">
        <f t="shared" si="2"/>
        <v>264</v>
      </c>
      <c r="Q20" s="38">
        <f t="shared" si="2"/>
        <v>115</v>
      </c>
      <c r="R20" s="39">
        <f t="shared" si="3"/>
        <v>379</v>
      </c>
      <c r="S20" s="40"/>
      <c r="T20" s="50">
        <f>RANK(R20,(R20,R21,R22,R23,R24,R25,R26,R27,R28,R7,R8,R9,R10,R11,R12,R13,R14,R15,R17,R18,R19))</f>
        <v>19</v>
      </c>
    </row>
    <row r="21" spans="1:20" ht="18.75" customHeight="1">
      <c r="A21" s="42">
        <v>173</v>
      </c>
      <c r="B21" s="56" t="s">
        <v>192</v>
      </c>
      <c r="C21" s="44" t="s">
        <v>148</v>
      </c>
      <c r="D21" s="30">
        <v>0.59375</v>
      </c>
      <c r="E21" s="31">
        <v>270</v>
      </c>
      <c r="F21" s="32">
        <v>107</v>
      </c>
      <c r="G21" s="33">
        <f t="shared" si="0"/>
        <v>377</v>
      </c>
      <c r="H21" s="34">
        <v>5</v>
      </c>
      <c r="I21" s="35">
        <f>RANK(G21,(G21,G22,G23,G24,G25,G26,G27,G28,G7,G8,G9,G10,G11,G12,G13,G14,G15,G16,G17,G18,G19,G20))</f>
        <v>21</v>
      </c>
      <c r="J21" s="46"/>
      <c r="K21" s="31"/>
      <c r="L21" s="32"/>
      <c r="M21" s="33">
        <f t="shared" si="1"/>
        <v>0</v>
      </c>
      <c r="N21" s="34"/>
      <c r="O21" s="46"/>
      <c r="P21" s="48">
        <f t="shared" si="2"/>
        <v>270</v>
      </c>
      <c r="Q21" s="38">
        <f t="shared" si="2"/>
        <v>107</v>
      </c>
      <c r="R21" s="39">
        <f t="shared" si="3"/>
        <v>377</v>
      </c>
      <c r="S21" s="40"/>
      <c r="T21" s="50">
        <f>RANK(R21,(R21,R22,R23,R24,R25,R26,R27,R28,R7,R8,R9,R10,R11,R12,R13,R14,R15,R17,R18,R19,R20))</f>
        <v>20</v>
      </c>
    </row>
    <row r="22" spans="1:20" ht="18.75" customHeight="1">
      <c r="A22" s="42">
        <v>174</v>
      </c>
      <c r="B22" s="56" t="s">
        <v>375</v>
      </c>
      <c r="C22" s="44" t="s">
        <v>376</v>
      </c>
      <c r="D22" s="30"/>
      <c r="E22" s="31">
        <v>282</v>
      </c>
      <c r="F22" s="32">
        <v>108</v>
      </c>
      <c r="G22" s="33">
        <f t="shared" si="0"/>
        <v>390</v>
      </c>
      <c r="H22" s="34">
        <v>8</v>
      </c>
      <c r="I22" s="35">
        <f>RANK(G22,(G22,G23,G24,G25,G26,G27,G28,G7,G8,G9,G10,G11,G12,G13,G14,G15,G16,G17,G18,G19,G20,G21))</f>
        <v>15</v>
      </c>
      <c r="J22" s="46"/>
      <c r="K22" s="31"/>
      <c r="L22" s="32"/>
      <c r="M22" s="33">
        <f t="shared" si="1"/>
        <v>0</v>
      </c>
      <c r="N22" s="34"/>
      <c r="O22" s="46"/>
      <c r="P22" s="48">
        <f t="shared" si="2"/>
        <v>282</v>
      </c>
      <c r="Q22" s="38">
        <f t="shared" si="2"/>
        <v>108</v>
      </c>
      <c r="R22" s="39">
        <f t="shared" si="3"/>
        <v>390</v>
      </c>
      <c r="S22" s="34"/>
      <c r="T22" s="50">
        <f>RANK(R22,(R22,R23,R24,R25,R26,R27,R28,R7,R8,R9,R10,R11,R12,R13,R14,R15,R17,R18,R19,R20,R21))</f>
        <v>14</v>
      </c>
    </row>
    <row r="23" spans="1:20" ht="18.75" customHeight="1">
      <c r="A23" s="42">
        <v>175</v>
      </c>
      <c r="B23" s="43" t="s">
        <v>193</v>
      </c>
      <c r="C23" s="44" t="s">
        <v>194</v>
      </c>
      <c r="D23" s="30">
        <v>0.625</v>
      </c>
      <c r="E23" s="31">
        <v>294</v>
      </c>
      <c r="F23" s="32">
        <v>140</v>
      </c>
      <c r="G23" s="33">
        <f t="shared" si="0"/>
        <v>434</v>
      </c>
      <c r="H23" s="34">
        <v>1</v>
      </c>
      <c r="I23" s="35">
        <f>RANK(G23,(G23,G24,G25,G26,G27,G28,G7,G8,G9,G10,G11,G12,G13,G14,G15,G16,G17,G18,G19,G20,G21,G22))</f>
        <v>2</v>
      </c>
      <c r="J23" s="46"/>
      <c r="K23" s="31">
        <v>278</v>
      </c>
      <c r="L23" s="32">
        <v>134</v>
      </c>
      <c r="M23" s="163">
        <f t="shared" si="1"/>
        <v>412</v>
      </c>
      <c r="N23" s="34">
        <v>3</v>
      </c>
      <c r="O23" s="47"/>
      <c r="P23" s="48">
        <f t="shared" si="2"/>
        <v>572</v>
      </c>
      <c r="Q23" s="38">
        <f t="shared" si="2"/>
        <v>274</v>
      </c>
      <c r="R23" s="39">
        <f t="shared" si="3"/>
        <v>846</v>
      </c>
      <c r="S23" s="40">
        <f>H23+N23</f>
        <v>4</v>
      </c>
      <c r="T23" s="41">
        <f>RANK(R23,(R23,R24,R25,R26,R27,R28,R7,R8,R9,R10,R11,R12,R13,R14,R15,R16,R17,R18,R19,R20,R21,R22))</f>
        <v>3</v>
      </c>
    </row>
    <row r="24" spans="1:20" ht="18.75" customHeight="1">
      <c r="A24" s="42">
        <v>176</v>
      </c>
      <c r="B24" s="43" t="s">
        <v>216</v>
      </c>
      <c r="C24" s="44" t="s">
        <v>197</v>
      </c>
      <c r="D24" s="30"/>
      <c r="E24" s="31">
        <v>296</v>
      </c>
      <c r="F24" s="32">
        <v>87</v>
      </c>
      <c r="G24" s="33">
        <f t="shared" si="0"/>
        <v>383</v>
      </c>
      <c r="H24" s="34">
        <v>10</v>
      </c>
      <c r="I24" s="35">
        <f>RANK(G24,(G24,G25,G26,G27,G28,G7,G8,G9,G10,G11,G12,G13,G14,G15,G16,G17,G18,G19,G20,G21,G22,G23))</f>
        <v>18</v>
      </c>
      <c r="J24" s="46"/>
      <c r="K24" s="31"/>
      <c r="L24" s="32"/>
      <c r="M24" s="33">
        <f t="shared" si="1"/>
        <v>0</v>
      </c>
      <c r="N24" s="40"/>
      <c r="O24" s="47"/>
      <c r="P24" s="48">
        <f t="shared" si="2"/>
        <v>296</v>
      </c>
      <c r="Q24" s="38">
        <f t="shared" si="2"/>
        <v>87</v>
      </c>
      <c r="R24" s="39">
        <f t="shared" si="3"/>
        <v>383</v>
      </c>
      <c r="S24" s="40"/>
      <c r="T24" s="41">
        <f>RANK(R24,(R24,R25,R26,R27,R28,R7,R8,R9,R10,R11,R12,R13,R14,R15,R17,R18,R19,R20,R21,R22,R23))</f>
        <v>17</v>
      </c>
    </row>
    <row r="25" spans="1:20" ht="18.75" customHeight="1">
      <c r="A25" s="42">
        <v>177</v>
      </c>
      <c r="B25" s="43" t="s">
        <v>294</v>
      </c>
      <c r="C25" s="44" t="s">
        <v>289</v>
      </c>
      <c r="D25" s="30">
        <v>0.65625</v>
      </c>
      <c r="E25" s="31">
        <v>305</v>
      </c>
      <c r="F25" s="32">
        <v>125</v>
      </c>
      <c r="G25" s="33">
        <f t="shared" si="0"/>
        <v>430</v>
      </c>
      <c r="H25" s="34">
        <v>9</v>
      </c>
      <c r="I25" s="35">
        <f>RANK(G25,(G25,G26,G27,G28,G7,G8,G9,G10,G11,G12,G13,G14,G15,G16,G17,G18,G19,G20,G21,G22,G23,G24))</f>
        <v>4</v>
      </c>
      <c r="J25" s="46"/>
      <c r="K25" s="31">
        <v>296</v>
      </c>
      <c r="L25" s="32">
        <v>123</v>
      </c>
      <c r="M25" s="163">
        <f t="shared" si="1"/>
        <v>419</v>
      </c>
      <c r="N25" s="34">
        <v>6</v>
      </c>
      <c r="O25" s="47"/>
      <c r="P25" s="48">
        <f t="shared" si="2"/>
        <v>601</v>
      </c>
      <c r="Q25" s="38">
        <f t="shared" si="2"/>
        <v>248</v>
      </c>
      <c r="R25" s="39">
        <f t="shared" si="3"/>
        <v>849</v>
      </c>
      <c r="S25" s="40">
        <f>H25+N25</f>
        <v>15</v>
      </c>
      <c r="T25" s="50">
        <f>RANK(R25,(R25,R26,R27,R28,R7,R8,R9,R10,R11,R12,R13,R14,R15,R16,R17,R18,R19,R20,R21,R22,R23,R24))</f>
        <v>2</v>
      </c>
    </row>
    <row r="26" spans="1:20" ht="18.75" customHeight="1">
      <c r="A26" s="42">
        <v>178</v>
      </c>
      <c r="B26" s="43" t="s">
        <v>144</v>
      </c>
      <c r="C26" s="44" t="s">
        <v>35</v>
      </c>
      <c r="D26" s="30"/>
      <c r="E26" s="31">
        <v>283</v>
      </c>
      <c r="F26" s="32">
        <v>112</v>
      </c>
      <c r="G26" s="33">
        <f t="shared" si="0"/>
        <v>395</v>
      </c>
      <c r="H26" s="34">
        <v>4</v>
      </c>
      <c r="I26" s="35">
        <f>RANK(G26,(G26,G27,G28,G7,G8,G9,G10,G11,G12,G13,G14,G15,G16,G17,G18,G19,G20,G21,G22,G23,G24,G25))</f>
        <v>13</v>
      </c>
      <c r="J26" s="46"/>
      <c r="K26" s="31"/>
      <c r="L26" s="32"/>
      <c r="M26" s="33">
        <f t="shared" si="1"/>
        <v>0</v>
      </c>
      <c r="N26" s="34"/>
      <c r="O26" s="47"/>
      <c r="P26" s="48">
        <f t="shared" si="2"/>
        <v>283</v>
      </c>
      <c r="Q26" s="38">
        <f t="shared" si="2"/>
        <v>112</v>
      </c>
      <c r="R26" s="39">
        <f t="shared" si="3"/>
        <v>395</v>
      </c>
      <c r="S26" s="40"/>
      <c r="T26" s="50">
        <f>RANK(R26,(R26,R27,R28,R7,R8,R9,R10,R11,R12,R13,R14,R15,R17,R18,R19,R20,R21,R22,R23,R24,R25))</f>
        <v>12</v>
      </c>
    </row>
    <row r="27" spans="1:20" ht="18.75" customHeight="1">
      <c r="A27" s="42">
        <v>179</v>
      </c>
      <c r="B27" s="43" t="s">
        <v>145</v>
      </c>
      <c r="C27" s="44" t="s">
        <v>146</v>
      </c>
      <c r="D27" s="30">
        <v>0.6875</v>
      </c>
      <c r="E27" s="31">
        <v>284</v>
      </c>
      <c r="F27" s="32">
        <v>123</v>
      </c>
      <c r="G27" s="33">
        <f t="shared" si="0"/>
        <v>407</v>
      </c>
      <c r="H27" s="34">
        <v>4</v>
      </c>
      <c r="I27" s="35">
        <f>RANK(G27,(G27,G28,G7,G8,G9,G10,G11,G12,G13,G14,G15,G16,G17,G18,G19,G20,G21,G22,G23,G24,G25,G26))</f>
        <v>8</v>
      </c>
      <c r="J27" s="46"/>
      <c r="K27" s="31"/>
      <c r="L27" s="32"/>
      <c r="M27" s="33">
        <f t="shared" si="1"/>
        <v>0</v>
      </c>
      <c r="N27" s="34"/>
      <c r="O27" s="57"/>
      <c r="P27" s="48">
        <f t="shared" si="2"/>
        <v>284</v>
      </c>
      <c r="Q27" s="38">
        <f t="shared" si="2"/>
        <v>123</v>
      </c>
      <c r="R27" s="39">
        <f t="shared" si="3"/>
        <v>407</v>
      </c>
      <c r="S27" s="34"/>
      <c r="T27" s="50">
        <f>RANK(R27,(R27,R28,R7,R8,R9,R10,R11,R12,R13,R14,R15,R17,R18,R19,R20,R21,R22,R23,R24,R25,R26))</f>
        <v>7</v>
      </c>
    </row>
    <row r="28" spans="1:20" s="7" customFormat="1" ht="18.75" customHeight="1">
      <c r="A28" s="58">
        <v>180</v>
      </c>
      <c r="B28" s="59" t="s">
        <v>111</v>
      </c>
      <c r="C28" s="60" t="s">
        <v>35</v>
      </c>
      <c r="D28" s="61"/>
      <c r="E28" s="80">
        <v>293</v>
      </c>
      <c r="F28" s="65">
        <v>149</v>
      </c>
      <c r="G28" s="62">
        <f t="shared" si="0"/>
        <v>442</v>
      </c>
      <c r="H28" s="81">
        <v>1</v>
      </c>
      <c r="I28" s="152">
        <f>RANK(G28,(G28,G7,G8,G9,G10,G11,G12,G13,G14,G15,G16,G17,G18,G19,G20,G21,G22,G23,G24,G25,G26,G27))</f>
        <v>1</v>
      </c>
      <c r="J28" s="36"/>
      <c r="K28" s="80">
        <v>310</v>
      </c>
      <c r="L28" s="65">
        <v>144</v>
      </c>
      <c r="M28" s="164">
        <f t="shared" si="1"/>
        <v>454</v>
      </c>
      <c r="N28" s="67">
        <v>1</v>
      </c>
      <c r="O28" s="36"/>
      <c r="P28" s="68">
        <f t="shared" si="2"/>
        <v>603</v>
      </c>
      <c r="Q28" s="69">
        <f t="shared" si="2"/>
        <v>293</v>
      </c>
      <c r="R28" s="70">
        <f t="shared" si="3"/>
        <v>896</v>
      </c>
      <c r="S28" s="71">
        <f>H28+N28</f>
        <v>2</v>
      </c>
      <c r="T28" s="72">
        <f>RANK(R28,(R28,R7,R8,R9,R10,R11,R12,R13,R14,R15,R16,R17,R18,R19,R20,R21,R22,R23,R24,R25,R26,R27))</f>
        <v>1</v>
      </c>
    </row>
    <row r="29" spans="16:20" ht="12.75">
      <c r="P29" s="4"/>
      <c r="Q29" s="4"/>
      <c r="R29" s="4"/>
      <c r="S29" s="4"/>
      <c r="T29" s="4"/>
    </row>
    <row r="30" spans="16:20" ht="12.75">
      <c r="P30" s="4"/>
      <c r="Q30" s="4"/>
      <c r="R30" s="4"/>
      <c r="S30" s="4"/>
      <c r="T30" s="4"/>
    </row>
  </sheetData>
  <conditionalFormatting sqref="S7 S20:S21 S13 S9:S10 S18 S24">
    <cfRule type="cellIs" priority="1" dxfId="0" operator="greaterThanOrEqual" stopIfTrue="1">
      <formula>1</formula>
    </cfRule>
  </conditionalFormatting>
  <conditionalFormatting sqref="S22 S27">
    <cfRule type="cellIs" priority="2" dxfId="1" operator="greaterThanOrEqual" stopIfTrue="1">
      <formula>1</formula>
    </cfRule>
  </conditionalFormatting>
  <conditionalFormatting sqref="F7:F28 L7:L28">
    <cfRule type="cellIs" priority="3" dxfId="1" operator="lessThan" stopIfTrue="1">
      <formula>125</formula>
    </cfRule>
    <cfRule type="cellIs" priority="4" dxfId="2" operator="between" stopIfTrue="1">
      <formula>125</formula>
      <formula>149</formula>
    </cfRule>
    <cfRule type="cellIs" priority="5" dxfId="3" operator="greaterThanOrEqual" stopIfTrue="1">
      <formula>150</formula>
    </cfRule>
  </conditionalFormatting>
  <conditionalFormatting sqref="E7:E28 K7:K28">
    <cfRule type="cellIs" priority="6" dxfId="1" operator="lessThan" stopIfTrue="1">
      <formula>275</formula>
    </cfRule>
    <cfRule type="cellIs" priority="7" dxfId="2" operator="between" stopIfTrue="1">
      <formula>275</formula>
      <formula>299</formula>
    </cfRule>
    <cfRule type="cellIs" priority="8" dxfId="3" operator="greaterThanOrEqual" stopIfTrue="1">
      <formula>300</formula>
    </cfRule>
  </conditionalFormatting>
  <conditionalFormatting sqref="M7:M11 M26:M27 M24 M13:M15 M17:M22">
    <cfRule type="cellIs" priority="9" dxfId="0" operator="lessThan" stopIfTrue="1">
      <formula>400</formula>
    </cfRule>
    <cfRule type="cellIs" priority="10" dxfId="2" operator="between" stopIfTrue="1">
      <formula>400</formula>
      <formula>449</formula>
    </cfRule>
    <cfRule type="cellIs" priority="11" dxfId="3" operator="greaterThan" stopIfTrue="1">
      <formula>450</formula>
    </cfRule>
  </conditionalFormatting>
  <conditionalFormatting sqref="R26:R27 R24 R18:R22 R7:R11 R13:R15">
    <cfRule type="cellIs" priority="12" dxfId="0" operator="lessThan" stopIfTrue="1">
      <formula>800</formula>
    </cfRule>
    <cfRule type="cellIs" priority="13" dxfId="2" operator="between" stopIfTrue="1">
      <formula>800</formula>
      <formula>899</formula>
    </cfRule>
    <cfRule type="cellIs" priority="14" dxfId="3" operator="greaterThanOrEqual" stopIfTrue="1">
      <formula>900</formula>
    </cfRule>
  </conditionalFormatting>
  <conditionalFormatting sqref="T18:T19 T7:T11 T13:T15 T27 T22 T24">
    <cfRule type="cellIs" priority="15" dxfId="0" operator="between" stopIfTrue="1">
      <formula>1</formula>
      <formula>3</formula>
    </cfRule>
    <cfRule type="cellIs" priority="16" dxfId="1" operator="between" stopIfTrue="1">
      <formula>4</formula>
      <formula>6</formula>
    </cfRule>
    <cfRule type="cellIs" priority="17" dxfId="0" operator="greaterThanOrEqual" stopIfTrue="1">
      <formula>7</formula>
    </cfRule>
  </conditionalFormatting>
  <conditionalFormatting sqref="P26:P27 P24 P18:P22 P7:P11 P13:P15">
    <cfRule type="cellIs" priority="18" dxfId="0" operator="lessThan" stopIfTrue="1">
      <formula>550</formula>
    </cfRule>
    <cfRule type="cellIs" priority="19" dxfId="2" operator="between" stopIfTrue="1">
      <formula>550</formula>
      <formula>599</formula>
    </cfRule>
    <cfRule type="cellIs" priority="20" dxfId="3" operator="greaterThanOrEqual" stopIfTrue="1">
      <formula>600</formula>
    </cfRule>
  </conditionalFormatting>
  <conditionalFormatting sqref="Q26:Q27 Q24 Q18:Q22 Q7:Q11 Q13:Q15">
    <cfRule type="cellIs" priority="21" dxfId="0" operator="lessThan" stopIfTrue="1">
      <formula>250</formula>
    </cfRule>
    <cfRule type="cellIs" priority="22" dxfId="2" operator="between" stopIfTrue="1">
      <formula>250</formula>
      <formula>299</formula>
    </cfRule>
    <cfRule type="cellIs" priority="23" dxfId="3" operator="greaterThanOrEqual" stopIfTrue="1">
      <formula>300</formula>
    </cfRule>
  </conditionalFormatting>
  <conditionalFormatting sqref="G7:G28 M12 M23 M25 M28 M16">
    <cfRule type="cellIs" priority="24" dxfId="1" operator="lessThan" stopIfTrue="1">
      <formula>400</formula>
    </cfRule>
    <cfRule type="cellIs" priority="25" dxfId="2" operator="between" stopIfTrue="1">
      <formula>400</formula>
      <formula>449</formula>
    </cfRule>
    <cfRule type="cellIs" priority="26" dxfId="3" operator="greaterThan" stopIfTrue="1">
      <formula>450</formula>
    </cfRule>
  </conditionalFormatting>
  <conditionalFormatting sqref="I7:I28">
    <cfRule type="cellIs" priority="27" dxfId="2" operator="between" stopIfTrue="1">
      <formula>1</formula>
      <formula>6</formula>
    </cfRule>
    <cfRule type="cellIs" priority="28" dxfId="1" operator="greaterThanOrEqual" stopIfTrue="1">
      <formula>7</formula>
    </cfRule>
  </conditionalFormatting>
  <conditionalFormatting sqref="T16:T17 T20:T21 T12 T28 T25:T26 T23">
    <cfRule type="cellIs" priority="29" dxfId="2" operator="between" stopIfTrue="1">
      <formula>1</formula>
      <formula>3</formula>
    </cfRule>
    <cfRule type="cellIs" priority="30" dxfId="1" operator="between" stopIfTrue="1">
      <formula>4</formula>
      <formula>6</formula>
    </cfRule>
    <cfRule type="cellIs" priority="31" dxfId="0" operator="greaterThanOrEqual" stopIfTrue="1">
      <formula>7</formula>
    </cfRule>
  </conditionalFormatting>
  <conditionalFormatting sqref="P12 P16:P17 P23 P25 P28">
    <cfRule type="cellIs" priority="32" dxfId="1" operator="lessThan" stopIfTrue="1">
      <formula>550</formula>
    </cfRule>
    <cfRule type="cellIs" priority="33" dxfId="2" operator="between" stopIfTrue="1">
      <formula>550</formula>
      <formula>599</formula>
    </cfRule>
    <cfRule type="cellIs" priority="34" dxfId="3" operator="greaterThanOrEqual" stopIfTrue="1">
      <formula>600</formula>
    </cfRule>
  </conditionalFormatting>
  <conditionalFormatting sqref="Q12 Q16:Q17 Q23 Q25 Q28">
    <cfRule type="cellIs" priority="35" dxfId="1" operator="lessThan" stopIfTrue="1">
      <formula>250</formula>
    </cfRule>
    <cfRule type="cellIs" priority="36" dxfId="2" operator="between" stopIfTrue="1">
      <formula>250</formula>
      <formula>299</formula>
    </cfRule>
    <cfRule type="cellIs" priority="37" dxfId="3" operator="greaterThanOrEqual" stopIfTrue="1">
      <formula>300</formula>
    </cfRule>
  </conditionalFormatting>
  <conditionalFormatting sqref="R12 R16:R17 R23 R25 R28">
    <cfRule type="cellIs" priority="38" dxfId="1" operator="lessThan" stopIfTrue="1">
      <formula>800</formula>
    </cfRule>
    <cfRule type="cellIs" priority="39" dxfId="2" operator="between" stopIfTrue="1">
      <formula>800</formula>
      <formula>899</formula>
    </cfRule>
    <cfRule type="cellIs" priority="40" dxfId="3" operator="greaterThanOrEqual" stopIfTrue="1">
      <formula>900</formula>
    </cfRule>
  </conditionalFormatting>
  <conditionalFormatting sqref="S12 S16:S17 S23 S25 S28">
    <cfRule type="cellIs" priority="41" dxfId="1" operator="greaterThanOrEqual" stopIfTrue="1">
      <formula>1</formula>
    </cfRule>
    <cfRule type="cellIs" priority="42" dxfId="4" operator="lessThan" stopIfTrue="1">
      <formula>1</formula>
    </cfRule>
  </conditionalFormatting>
  <printOptions/>
  <pageMargins left="0.6" right="0.59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K24" sqref="K24"/>
    </sheetView>
  </sheetViews>
  <sheetFormatPr defaultColWidth="11.421875" defaultRowHeight="12.75"/>
  <cols>
    <col min="1" max="1" width="5.57421875" style="4" customWidth="1"/>
    <col min="2" max="2" width="1.1484375" style="4" customWidth="1"/>
    <col min="3" max="3" width="12.00390625" style="4" customWidth="1"/>
    <col min="4" max="4" width="22.8515625" style="4" customWidth="1"/>
    <col min="5" max="5" width="18.8515625" style="4" customWidth="1"/>
    <col min="6" max="6" width="6.7109375" style="4" customWidth="1"/>
    <col min="7" max="7" width="0.9921875" style="4" customWidth="1"/>
    <col min="8" max="8" width="0.71875" style="4" customWidth="1"/>
    <col min="9" max="9" width="13.00390625" style="4" customWidth="1"/>
    <col min="10" max="10" width="24.7109375" style="4" customWidth="1"/>
    <col min="11" max="11" width="21.7109375" style="4" customWidth="1"/>
    <col min="12" max="12" width="7.7109375" style="4" customWidth="1"/>
    <col min="13" max="16384" width="11.421875" style="4" customWidth="1"/>
  </cols>
  <sheetData>
    <row r="1" spans="1:12" ht="27" customHeight="1">
      <c r="A1" s="166" t="s">
        <v>408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6.25" customHeight="1">
      <c r="A2" s="83" t="s">
        <v>6</v>
      </c>
      <c r="B2" s="84"/>
      <c r="C2" s="85"/>
      <c r="D2" s="86" t="s">
        <v>30</v>
      </c>
      <c r="F2" s="87"/>
      <c r="G2" s="88"/>
      <c r="H2" s="89"/>
      <c r="I2" s="90"/>
      <c r="J2" s="86" t="s">
        <v>31</v>
      </c>
      <c r="L2" s="87"/>
    </row>
    <row r="3" spans="1:12" ht="12.75">
      <c r="A3" s="88"/>
      <c r="B3" s="88"/>
      <c r="C3" s="87" t="s">
        <v>32</v>
      </c>
      <c r="D3" s="87" t="s">
        <v>33</v>
      </c>
      <c r="E3" s="87" t="s">
        <v>5</v>
      </c>
      <c r="F3" s="87" t="s">
        <v>34</v>
      </c>
      <c r="G3" s="88"/>
      <c r="H3" s="89"/>
      <c r="I3" s="88" t="s">
        <v>32</v>
      </c>
      <c r="J3" s="87" t="s">
        <v>33</v>
      </c>
      <c r="K3" s="87" t="s">
        <v>5</v>
      </c>
      <c r="L3" s="87" t="s">
        <v>34</v>
      </c>
    </row>
    <row r="4" spans="1:9" ht="7.5" customHeight="1">
      <c r="A4" s="91"/>
      <c r="B4" s="91"/>
      <c r="G4" s="91"/>
      <c r="H4" s="92"/>
      <c r="I4" s="91"/>
    </row>
    <row r="5" spans="1:16" ht="15">
      <c r="A5" s="93">
        <v>0.3541666666666667</v>
      </c>
      <c r="B5" s="93"/>
      <c r="C5" s="97" t="s">
        <v>29</v>
      </c>
      <c r="D5" s="94" t="s">
        <v>348</v>
      </c>
      <c r="E5" s="95" t="s">
        <v>36</v>
      </c>
      <c r="F5" s="96">
        <v>419</v>
      </c>
      <c r="G5" s="91"/>
      <c r="H5" s="92"/>
      <c r="I5" s="4" t="s">
        <v>27</v>
      </c>
      <c r="J5" s="98" t="s">
        <v>245</v>
      </c>
      <c r="K5" s="99" t="s">
        <v>246</v>
      </c>
      <c r="L5" s="96">
        <v>379</v>
      </c>
      <c r="N5" s="91"/>
      <c r="O5" s="91"/>
      <c r="P5" s="91"/>
    </row>
    <row r="6" spans="1:16" ht="15">
      <c r="A6" s="91"/>
      <c r="B6" s="91"/>
      <c r="C6" s="100"/>
      <c r="D6" s="94" t="s">
        <v>318</v>
      </c>
      <c r="E6" s="95" t="s">
        <v>136</v>
      </c>
      <c r="F6" s="96">
        <v>420</v>
      </c>
      <c r="G6" s="91"/>
      <c r="H6" s="92"/>
      <c r="J6" s="98" t="s">
        <v>339</v>
      </c>
      <c r="K6" s="99" t="s">
        <v>327</v>
      </c>
      <c r="L6" s="96">
        <v>380</v>
      </c>
      <c r="N6" s="91"/>
      <c r="O6" s="91"/>
      <c r="P6" s="91"/>
    </row>
    <row r="7" spans="1:16" ht="6" customHeight="1">
      <c r="A7" s="91"/>
      <c r="B7" s="91"/>
      <c r="C7" s="100"/>
      <c r="D7" s="94"/>
      <c r="E7" s="95"/>
      <c r="F7" s="102"/>
      <c r="G7" s="91"/>
      <c r="H7" s="92"/>
      <c r="J7" s="98"/>
      <c r="K7" s="99"/>
      <c r="L7" s="102"/>
      <c r="N7" s="91"/>
      <c r="O7" s="91"/>
      <c r="P7" s="91"/>
    </row>
    <row r="8" spans="1:16" ht="15">
      <c r="A8" s="93">
        <v>0.3888888888888889</v>
      </c>
      <c r="B8" s="93"/>
      <c r="C8" s="100" t="s">
        <v>28</v>
      </c>
      <c r="D8" s="94" t="s">
        <v>406</v>
      </c>
      <c r="E8" s="95" t="s">
        <v>143</v>
      </c>
      <c r="F8" s="96">
        <v>430</v>
      </c>
      <c r="G8" s="91"/>
      <c r="H8" s="92"/>
      <c r="I8" s="4" t="s">
        <v>26</v>
      </c>
      <c r="J8" s="98" t="s">
        <v>112</v>
      </c>
      <c r="K8" s="99" t="s">
        <v>36</v>
      </c>
      <c r="L8" s="96">
        <v>389</v>
      </c>
      <c r="N8" s="91"/>
      <c r="O8" s="91"/>
      <c r="P8" s="91"/>
    </row>
    <row r="9" spans="1:16" ht="15">
      <c r="A9" s="91"/>
      <c r="B9" s="91"/>
      <c r="C9" s="100"/>
      <c r="D9" s="94" t="s">
        <v>252</v>
      </c>
      <c r="E9" s="95" t="s">
        <v>223</v>
      </c>
      <c r="F9" s="96">
        <v>432</v>
      </c>
      <c r="G9" s="91"/>
      <c r="H9" s="92"/>
      <c r="J9" s="98" t="s">
        <v>365</v>
      </c>
      <c r="K9" s="99" t="s">
        <v>364</v>
      </c>
      <c r="L9" s="96">
        <v>396</v>
      </c>
      <c r="N9" s="91"/>
      <c r="O9" s="91"/>
      <c r="P9" s="91"/>
    </row>
    <row r="10" spans="1:16" ht="6" customHeight="1">
      <c r="A10" s="91"/>
      <c r="B10" s="91"/>
      <c r="C10" s="100"/>
      <c r="D10" s="94"/>
      <c r="E10" s="95"/>
      <c r="F10" s="102"/>
      <c r="G10" s="91"/>
      <c r="H10" s="92"/>
      <c r="J10" s="98"/>
      <c r="K10" s="99"/>
      <c r="L10" s="102"/>
      <c r="N10" s="91"/>
      <c r="O10" s="91"/>
      <c r="P10" s="91"/>
    </row>
    <row r="11" spans="1:16" ht="15">
      <c r="A11" s="93">
        <v>0.4236111111111111</v>
      </c>
      <c r="B11" s="93"/>
      <c r="C11" s="100" t="s">
        <v>0</v>
      </c>
      <c r="D11" s="94" t="s">
        <v>205</v>
      </c>
      <c r="E11" s="95" t="s">
        <v>204</v>
      </c>
      <c r="F11" s="96">
        <v>436</v>
      </c>
      <c r="G11" s="17"/>
      <c r="H11" s="103"/>
      <c r="I11" s="4" t="s">
        <v>25</v>
      </c>
      <c r="J11" s="98" t="s">
        <v>380</v>
      </c>
      <c r="K11" s="99" t="s">
        <v>136</v>
      </c>
      <c r="L11" s="96">
        <v>433</v>
      </c>
      <c r="N11" s="91"/>
      <c r="O11" s="91"/>
      <c r="P11" s="91"/>
    </row>
    <row r="12" spans="1:16" ht="15">
      <c r="A12" s="91"/>
      <c r="B12" s="91"/>
      <c r="C12" s="100"/>
      <c r="D12" s="94" t="s">
        <v>266</v>
      </c>
      <c r="E12" s="95" t="s">
        <v>160</v>
      </c>
      <c r="F12" s="96">
        <v>438</v>
      </c>
      <c r="G12" s="17"/>
      <c r="H12" s="103"/>
      <c r="I12" s="104"/>
      <c r="J12" s="98" t="s">
        <v>363</v>
      </c>
      <c r="K12" s="99" t="s">
        <v>364</v>
      </c>
      <c r="L12" s="96">
        <v>434</v>
      </c>
      <c r="N12" s="91"/>
      <c r="O12" s="91"/>
      <c r="P12" s="91"/>
    </row>
    <row r="13" spans="1:16" ht="6" customHeight="1">
      <c r="A13" s="91"/>
      <c r="B13" s="91"/>
      <c r="C13" s="100"/>
      <c r="D13" s="94"/>
      <c r="E13" s="95"/>
      <c r="F13" s="102"/>
      <c r="G13" s="91"/>
      <c r="H13" s="92"/>
      <c r="J13" s="98"/>
      <c r="K13" s="99"/>
      <c r="L13" s="102"/>
      <c r="N13" s="91"/>
      <c r="O13" s="91"/>
      <c r="P13" s="91"/>
    </row>
    <row r="14" spans="1:16" ht="15">
      <c r="A14" s="93">
        <v>0.4583333333333333</v>
      </c>
      <c r="B14" s="93"/>
      <c r="C14" s="97" t="s">
        <v>29</v>
      </c>
      <c r="D14" s="94" t="s">
        <v>294</v>
      </c>
      <c r="E14" s="95" t="s">
        <v>289</v>
      </c>
      <c r="F14" s="96">
        <v>430</v>
      </c>
      <c r="G14" s="91"/>
      <c r="H14" s="92"/>
      <c r="I14" s="4" t="s">
        <v>27</v>
      </c>
      <c r="J14" s="98" t="s">
        <v>274</v>
      </c>
      <c r="K14" s="99" t="s">
        <v>194</v>
      </c>
      <c r="L14" s="96">
        <v>390</v>
      </c>
      <c r="N14" s="17"/>
      <c r="O14" s="91"/>
      <c r="P14" s="91"/>
    </row>
    <row r="15" spans="1:16" ht="15">
      <c r="A15" s="91"/>
      <c r="B15" s="91"/>
      <c r="C15" s="100"/>
      <c r="D15" s="94" t="s">
        <v>215</v>
      </c>
      <c r="E15" s="95" t="s">
        <v>204</v>
      </c>
      <c r="F15" s="96">
        <v>432</v>
      </c>
      <c r="G15" s="91"/>
      <c r="H15" s="92"/>
      <c r="J15" s="98" t="s">
        <v>151</v>
      </c>
      <c r="K15" s="99" t="s">
        <v>136</v>
      </c>
      <c r="L15" s="96">
        <v>397</v>
      </c>
      <c r="N15" s="91"/>
      <c r="O15" s="91"/>
      <c r="P15" s="91"/>
    </row>
    <row r="16" spans="1:16" ht="6" customHeight="1">
      <c r="A16" s="91"/>
      <c r="B16" s="91"/>
      <c r="C16" s="100"/>
      <c r="D16" s="94"/>
      <c r="E16" s="95"/>
      <c r="F16" s="102"/>
      <c r="G16" s="91"/>
      <c r="H16" s="92"/>
      <c r="J16" s="98"/>
      <c r="K16" s="99"/>
      <c r="L16" s="102"/>
      <c r="N16" s="91"/>
      <c r="O16" s="91"/>
      <c r="P16" s="91"/>
    </row>
    <row r="17" spans="1:16" ht="15">
      <c r="A17" s="93">
        <v>0.4930555555555556</v>
      </c>
      <c r="B17" s="93"/>
      <c r="C17" s="100" t="s">
        <v>28</v>
      </c>
      <c r="D17" s="94" t="s">
        <v>397</v>
      </c>
      <c r="E17" s="95" t="s">
        <v>194</v>
      </c>
      <c r="F17" s="96">
        <v>433</v>
      </c>
      <c r="G17" s="91"/>
      <c r="H17" s="92"/>
      <c r="I17" s="4" t="s">
        <v>26</v>
      </c>
      <c r="J17" s="98" t="s">
        <v>185</v>
      </c>
      <c r="K17" s="99" t="s">
        <v>148</v>
      </c>
      <c r="L17" s="96">
        <v>396</v>
      </c>
      <c r="N17" s="91"/>
      <c r="O17" s="91"/>
      <c r="P17" s="91"/>
    </row>
    <row r="18" spans="1:16" ht="15">
      <c r="A18" s="91"/>
      <c r="B18" s="91"/>
      <c r="C18" s="100"/>
      <c r="D18" s="94" t="s">
        <v>396</v>
      </c>
      <c r="E18" s="95" t="s">
        <v>364</v>
      </c>
      <c r="F18" s="96">
        <v>434</v>
      </c>
      <c r="G18" s="91"/>
      <c r="H18" s="92"/>
      <c r="J18" s="98" t="s">
        <v>287</v>
      </c>
      <c r="K18" s="99" t="s">
        <v>150</v>
      </c>
      <c r="L18" s="96">
        <v>405</v>
      </c>
      <c r="N18" s="91"/>
      <c r="O18" s="91"/>
      <c r="P18" s="91"/>
    </row>
    <row r="19" spans="1:16" ht="6" customHeight="1">
      <c r="A19" s="91"/>
      <c r="B19" s="91"/>
      <c r="C19" s="100"/>
      <c r="D19" s="94"/>
      <c r="E19" s="95"/>
      <c r="F19" s="102"/>
      <c r="G19" s="91"/>
      <c r="H19" s="92"/>
      <c r="J19" s="98"/>
      <c r="K19" s="99"/>
      <c r="L19" s="102"/>
      <c r="N19" s="91"/>
      <c r="O19" s="91"/>
      <c r="P19" s="91"/>
    </row>
    <row r="20" spans="1:16" ht="15">
      <c r="A20" s="93">
        <v>0.5277777777777778</v>
      </c>
      <c r="B20" s="93"/>
      <c r="C20" s="100" t="s">
        <v>0</v>
      </c>
      <c r="D20" s="94" t="s">
        <v>306</v>
      </c>
      <c r="E20" s="95" t="s">
        <v>136</v>
      </c>
      <c r="F20" s="96">
        <v>439</v>
      </c>
      <c r="G20" s="91"/>
      <c r="H20" s="92"/>
      <c r="I20" s="4" t="s">
        <v>25</v>
      </c>
      <c r="J20" s="98" t="s">
        <v>391</v>
      </c>
      <c r="K20" s="99" t="s">
        <v>388</v>
      </c>
      <c r="L20" s="96">
        <v>435</v>
      </c>
      <c r="N20" s="91"/>
      <c r="O20" s="91"/>
      <c r="P20" s="91"/>
    </row>
    <row r="21" spans="1:16" ht="15">
      <c r="A21" s="91"/>
      <c r="B21" s="91"/>
      <c r="C21" s="100"/>
      <c r="D21" s="94" t="s">
        <v>159</v>
      </c>
      <c r="E21" s="95" t="s">
        <v>160</v>
      </c>
      <c r="F21" s="96">
        <v>440</v>
      </c>
      <c r="G21" s="91"/>
      <c r="H21" s="92"/>
      <c r="J21" s="98" t="s">
        <v>401</v>
      </c>
      <c r="K21" s="99" t="s">
        <v>320</v>
      </c>
      <c r="L21" s="96">
        <v>444</v>
      </c>
      <c r="N21" s="91"/>
      <c r="O21" s="91"/>
      <c r="P21" s="91"/>
    </row>
    <row r="22" spans="1:16" ht="6" customHeight="1">
      <c r="A22" s="91"/>
      <c r="B22" s="91"/>
      <c r="C22" s="100"/>
      <c r="D22" s="94"/>
      <c r="E22" s="95"/>
      <c r="F22" s="102"/>
      <c r="G22" s="91"/>
      <c r="H22" s="92"/>
      <c r="J22" s="98"/>
      <c r="K22" s="99"/>
      <c r="L22" s="102"/>
      <c r="N22" s="91"/>
      <c r="O22" s="91"/>
      <c r="P22" s="91"/>
    </row>
    <row r="23" spans="1:16" ht="15">
      <c r="A23" s="93">
        <v>0.5625</v>
      </c>
      <c r="B23" s="93"/>
      <c r="C23" s="97" t="s">
        <v>29</v>
      </c>
      <c r="D23" s="94" t="s">
        <v>193</v>
      </c>
      <c r="E23" s="95" t="s">
        <v>194</v>
      </c>
      <c r="F23" s="96">
        <v>434</v>
      </c>
      <c r="G23" s="91"/>
      <c r="H23" s="92"/>
      <c r="I23" s="4" t="s">
        <v>27</v>
      </c>
      <c r="J23" s="98" t="s">
        <v>154</v>
      </c>
      <c r="K23" s="99" t="s">
        <v>150</v>
      </c>
      <c r="L23" s="96">
        <v>418</v>
      </c>
      <c r="N23" s="91"/>
      <c r="O23" s="91"/>
      <c r="P23" s="91"/>
    </row>
    <row r="24" spans="1:16" ht="15">
      <c r="A24" s="91"/>
      <c r="B24" s="91"/>
      <c r="C24" s="100"/>
      <c r="D24" s="94" t="s">
        <v>111</v>
      </c>
      <c r="E24" s="95" t="s">
        <v>35</v>
      </c>
      <c r="F24" s="96">
        <v>442</v>
      </c>
      <c r="G24" s="91"/>
      <c r="H24" s="92"/>
      <c r="J24" s="98" t="s">
        <v>152</v>
      </c>
      <c r="K24" s="99" t="s">
        <v>153</v>
      </c>
      <c r="L24" s="96">
        <v>430</v>
      </c>
      <c r="N24" s="91"/>
      <c r="O24" s="91"/>
      <c r="P24" s="91"/>
    </row>
    <row r="25" spans="1:16" ht="6" customHeight="1">
      <c r="A25" s="91"/>
      <c r="B25" s="91"/>
      <c r="C25" s="100"/>
      <c r="D25" s="94"/>
      <c r="E25" s="95"/>
      <c r="F25" s="102"/>
      <c r="G25" s="91"/>
      <c r="H25" s="92"/>
      <c r="J25" s="98"/>
      <c r="K25" s="99"/>
      <c r="L25" s="102"/>
      <c r="N25" s="91"/>
      <c r="O25" s="91"/>
      <c r="P25" s="91"/>
    </row>
    <row r="26" spans="1:16" ht="15">
      <c r="A26" s="93">
        <v>0.5972222222222222</v>
      </c>
      <c r="B26" s="93"/>
      <c r="C26" s="100" t="s">
        <v>28</v>
      </c>
      <c r="D26" s="94" t="s">
        <v>139</v>
      </c>
      <c r="E26" s="95" t="s">
        <v>136</v>
      </c>
      <c r="F26" s="96">
        <v>450</v>
      </c>
      <c r="G26" s="91"/>
      <c r="H26" s="92"/>
      <c r="I26" s="4" t="s">
        <v>26</v>
      </c>
      <c r="J26" s="98" t="s">
        <v>242</v>
      </c>
      <c r="K26" s="99" t="s">
        <v>236</v>
      </c>
      <c r="L26" s="96">
        <v>386</v>
      </c>
      <c r="N26" s="91"/>
      <c r="O26" s="91"/>
      <c r="P26" s="91"/>
    </row>
    <row r="27" spans="1:16" ht="15">
      <c r="A27" s="91"/>
      <c r="B27" s="91"/>
      <c r="C27" s="100"/>
      <c r="D27" s="94" t="s">
        <v>190</v>
      </c>
      <c r="E27" s="95" t="s">
        <v>148</v>
      </c>
      <c r="F27" s="96">
        <v>456</v>
      </c>
      <c r="G27" s="91"/>
      <c r="H27" s="92"/>
      <c r="J27" s="98" t="s">
        <v>309</v>
      </c>
      <c r="K27" s="99" t="s">
        <v>310</v>
      </c>
      <c r="L27" s="96">
        <v>412</v>
      </c>
      <c r="N27" s="91"/>
      <c r="O27" s="91"/>
      <c r="P27" s="91"/>
    </row>
    <row r="28" spans="1:16" ht="6" customHeight="1">
      <c r="A28" s="91"/>
      <c r="B28" s="91"/>
      <c r="C28" s="100"/>
      <c r="D28" s="94"/>
      <c r="E28" s="95"/>
      <c r="F28" s="102"/>
      <c r="G28" s="91"/>
      <c r="H28" s="92"/>
      <c r="J28" s="98"/>
      <c r="K28" s="99"/>
      <c r="L28" s="102"/>
      <c r="N28" s="91"/>
      <c r="O28" s="91"/>
      <c r="P28" s="91"/>
    </row>
    <row r="29" spans="1:16" ht="15">
      <c r="A29" s="93">
        <v>0.6319444444444444</v>
      </c>
      <c r="B29" s="91"/>
      <c r="C29" s="100" t="s">
        <v>0</v>
      </c>
      <c r="D29" s="94" t="s">
        <v>157</v>
      </c>
      <c r="E29" s="95" t="s">
        <v>158</v>
      </c>
      <c r="F29" s="96">
        <v>441</v>
      </c>
      <c r="G29" s="91"/>
      <c r="H29" s="92"/>
      <c r="I29" s="4" t="s">
        <v>25</v>
      </c>
      <c r="J29" s="98" t="s">
        <v>238</v>
      </c>
      <c r="K29" s="99" t="s">
        <v>236</v>
      </c>
      <c r="L29" s="96">
        <v>446</v>
      </c>
      <c r="N29" s="91"/>
      <c r="O29" s="91"/>
      <c r="P29" s="91"/>
    </row>
    <row r="30" spans="1:16" ht="15">
      <c r="A30" s="91"/>
      <c r="B30" s="91"/>
      <c r="D30" s="94" t="s">
        <v>155</v>
      </c>
      <c r="E30" s="95" t="s">
        <v>156</v>
      </c>
      <c r="F30" s="96">
        <v>490</v>
      </c>
      <c r="G30" s="91"/>
      <c r="H30" s="92"/>
      <c r="I30" s="91"/>
      <c r="J30" s="98" t="s">
        <v>308</v>
      </c>
      <c r="K30" s="99" t="s">
        <v>136</v>
      </c>
      <c r="L30" s="96">
        <v>455</v>
      </c>
      <c r="N30" s="91"/>
      <c r="O30" s="91"/>
      <c r="P30" s="91"/>
    </row>
    <row r="31" spans="1:8" ht="16.5" customHeight="1">
      <c r="A31" s="91"/>
      <c r="B31" s="91"/>
      <c r="G31" s="91"/>
      <c r="H31" s="92"/>
    </row>
    <row r="32" spans="1:11" ht="15">
      <c r="A32" s="105" t="s">
        <v>37</v>
      </c>
      <c r="B32" s="106"/>
      <c r="C32" s="107"/>
      <c r="D32" s="107"/>
      <c r="E32" s="107"/>
      <c r="F32" s="107"/>
      <c r="G32" s="108"/>
      <c r="H32" s="109"/>
      <c r="I32" s="105" t="s">
        <v>38</v>
      </c>
      <c r="J32" s="106"/>
      <c r="K32" s="87" t="s">
        <v>39</v>
      </c>
    </row>
    <row r="33" spans="1:11" ht="15.75" customHeight="1">
      <c r="A33" s="167" t="s">
        <v>121</v>
      </c>
      <c r="B33" s="167"/>
      <c r="C33" s="167"/>
      <c r="D33" s="107"/>
      <c r="E33" s="107"/>
      <c r="F33" s="107"/>
      <c r="G33" s="108"/>
      <c r="H33" s="109"/>
      <c r="I33" s="110" t="s">
        <v>409</v>
      </c>
      <c r="J33" s="106"/>
      <c r="K33" s="87" t="s">
        <v>40</v>
      </c>
    </row>
    <row r="34" spans="1:11" ht="15.75" customHeight="1">
      <c r="A34" s="111" t="s">
        <v>165</v>
      </c>
      <c r="B34" s="106"/>
      <c r="C34" s="107"/>
      <c r="D34" s="107"/>
      <c r="E34" s="87" t="s">
        <v>119</v>
      </c>
      <c r="F34" s="107"/>
      <c r="G34" s="108"/>
      <c r="H34" s="109"/>
      <c r="I34" s="111" t="s">
        <v>168</v>
      </c>
      <c r="J34" s="106"/>
      <c r="K34" s="87" t="s">
        <v>41</v>
      </c>
    </row>
    <row r="35" spans="1:11" ht="15">
      <c r="A35" s="111" t="s">
        <v>166</v>
      </c>
      <c r="B35" s="106"/>
      <c r="C35" s="107"/>
      <c r="D35" s="107"/>
      <c r="E35" s="87" t="s">
        <v>120</v>
      </c>
      <c r="F35" s="107"/>
      <c r="G35" s="108"/>
      <c r="H35" s="109"/>
      <c r="I35" s="111" t="s">
        <v>169</v>
      </c>
      <c r="J35" s="106"/>
      <c r="K35" s="87" t="s">
        <v>42</v>
      </c>
    </row>
    <row r="36" spans="1:11" ht="18" customHeight="1">
      <c r="A36" s="106"/>
      <c r="B36" s="106"/>
      <c r="C36" s="107"/>
      <c r="D36" s="107"/>
      <c r="E36" s="107"/>
      <c r="F36" s="107"/>
      <c r="G36" s="107"/>
      <c r="H36" s="107"/>
      <c r="I36" s="106"/>
      <c r="J36" s="106"/>
      <c r="K36" s="107"/>
    </row>
    <row r="37" spans="1:11" s="113" customFormat="1" ht="14.25" customHeight="1">
      <c r="A37" s="168" t="s">
        <v>43</v>
      </c>
      <c r="B37" s="168"/>
      <c r="C37" s="168"/>
      <c r="D37" s="168"/>
      <c r="E37" s="105" t="s">
        <v>170</v>
      </c>
      <c r="F37" s="112"/>
      <c r="G37" s="112"/>
      <c r="H37" s="112"/>
      <c r="I37" s="112"/>
      <c r="J37" s="112"/>
      <c r="K37" s="112"/>
    </row>
    <row r="38" spans="1:11" s="113" customFormat="1" ht="14.25" customHeight="1">
      <c r="A38" s="114"/>
      <c r="B38" s="112"/>
      <c r="C38" s="112"/>
      <c r="D38" s="112"/>
      <c r="E38" s="105" t="s">
        <v>167</v>
      </c>
      <c r="F38" s="112"/>
      <c r="G38" s="112"/>
      <c r="H38" s="112"/>
      <c r="I38" s="112"/>
      <c r="J38" s="112"/>
      <c r="K38" s="112"/>
    </row>
    <row r="39" spans="1:11" ht="7.5" customHeight="1">
      <c r="A39" s="106"/>
      <c r="B39" s="106"/>
      <c r="C39" s="107"/>
      <c r="D39" s="107"/>
      <c r="E39" s="107"/>
      <c r="F39" s="107"/>
      <c r="G39" s="107"/>
      <c r="H39" s="107"/>
      <c r="I39" s="106"/>
      <c r="J39" s="106"/>
      <c r="K39" s="107"/>
    </row>
    <row r="40" spans="1:11" ht="14.25">
      <c r="A40" s="105" t="s">
        <v>44</v>
      </c>
      <c r="B40" s="106"/>
      <c r="C40" s="107"/>
      <c r="D40" s="107"/>
      <c r="E40" s="107"/>
      <c r="F40" s="107"/>
      <c r="G40" s="107"/>
      <c r="H40" s="107"/>
      <c r="I40" s="106"/>
      <c r="J40" s="107"/>
      <c r="K40" s="107"/>
    </row>
    <row r="41" spans="1:9" ht="14.25">
      <c r="A41" s="105"/>
      <c r="B41" s="105"/>
      <c r="I41" s="105"/>
    </row>
  </sheetData>
  <mergeCells count="3">
    <mergeCell ref="A1:L1"/>
    <mergeCell ref="A33:C33"/>
    <mergeCell ref="A37:D37"/>
  </mergeCells>
  <printOptions/>
  <pageMargins left="0.58" right="0.47" top="0.33" bottom="0.31" header="0.32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2007-04-22T13:11:58Z</cp:lastPrinted>
  <dcterms:created xsi:type="dcterms:W3CDTF">2007-01-09T18:09:17Z</dcterms:created>
  <dcterms:modified xsi:type="dcterms:W3CDTF">2007-04-22T17:18:58Z</dcterms:modified>
  <cp:category/>
  <cp:version/>
  <cp:contentType/>
  <cp:contentStatus/>
</cp:coreProperties>
</file>